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0" windowWidth="18675" windowHeight="7440" activeTab="1"/>
  </bookViews>
  <sheets>
    <sheet name="Rank Categ" sheetId="1" r:id="rId1"/>
    <sheet name="RANK GERAL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M43" i="2"/>
  <c r="P43" s="1"/>
  <c r="M38"/>
  <c r="P38" s="1"/>
  <c r="M15"/>
  <c r="P15" s="1"/>
  <c r="M11"/>
  <c r="P11" s="1"/>
  <c r="M10"/>
  <c r="P10" s="1"/>
  <c r="M21"/>
  <c r="P21" s="1"/>
  <c r="M19"/>
  <c r="P19" s="1"/>
  <c r="M24"/>
  <c r="P24" s="1"/>
  <c r="L38"/>
  <c r="K38"/>
  <c r="L43"/>
  <c r="K43"/>
  <c r="L21"/>
  <c r="K21"/>
  <c r="L11"/>
  <c r="K11"/>
  <c r="L15"/>
  <c r="K15"/>
  <c r="L10"/>
  <c r="K10"/>
  <c r="L19"/>
  <c r="K19"/>
  <c r="L24"/>
  <c r="K24"/>
  <c r="M122"/>
  <c r="P122" s="1"/>
  <c r="L122"/>
  <c r="M121"/>
  <c r="P121" s="1"/>
  <c r="L121"/>
  <c r="M120"/>
  <c r="P120" s="1"/>
  <c r="L120"/>
  <c r="M119"/>
  <c r="P119" s="1"/>
  <c r="M48"/>
  <c r="P48" s="1"/>
  <c r="L48"/>
  <c r="K48"/>
  <c r="M47"/>
  <c r="P47" s="1"/>
  <c r="L47"/>
  <c r="K47"/>
  <c r="M46"/>
  <c r="P46" s="1"/>
  <c r="L46"/>
  <c r="K46"/>
  <c r="M45"/>
  <c r="P45" s="1"/>
  <c r="M101"/>
  <c r="P101" s="1"/>
  <c r="L101"/>
  <c r="K101"/>
  <c r="M100"/>
  <c r="P100" s="1"/>
  <c r="L100"/>
  <c r="K100"/>
  <c r="M99"/>
  <c r="P99" s="1"/>
  <c r="L99"/>
  <c r="M98"/>
  <c r="P98" s="1"/>
  <c r="M111"/>
  <c r="P111" s="1"/>
  <c r="L111"/>
  <c r="M110"/>
  <c r="P110" s="1"/>
  <c r="L110"/>
  <c r="M109"/>
  <c r="P109" s="1"/>
  <c r="L109"/>
  <c r="K109"/>
  <c r="M108"/>
  <c r="P108" s="1"/>
  <c r="M96"/>
  <c r="P96" s="1"/>
  <c r="L96"/>
  <c r="M95"/>
  <c r="P95" s="1"/>
  <c r="L95"/>
  <c r="K95"/>
  <c r="M94"/>
  <c r="P94" s="1"/>
  <c r="L94"/>
  <c r="K94"/>
  <c r="M93"/>
  <c r="P93" s="1"/>
  <c r="M117"/>
  <c r="P117" s="1"/>
  <c r="L117"/>
  <c r="P116"/>
  <c r="M116"/>
  <c r="L116"/>
  <c r="M115"/>
  <c r="P115" s="1"/>
  <c r="L115"/>
  <c r="M114"/>
  <c r="P114" s="1"/>
  <c r="M75"/>
  <c r="P75" s="1"/>
  <c r="L75"/>
  <c r="K75"/>
  <c r="M74"/>
  <c r="P74" s="1"/>
  <c r="L74"/>
  <c r="K74"/>
  <c r="M73"/>
  <c r="P73" s="1"/>
  <c r="L73"/>
  <c r="K73"/>
  <c r="M72"/>
  <c r="P72" s="1"/>
  <c r="L72"/>
  <c r="K72"/>
  <c r="M90"/>
  <c r="P90" s="1"/>
  <c r="L90"/>
  <c r="K90"/>
  <c r="M89"/>
  <c r="P89" s="1"/>
  <c r="L89"/>
  <c r="M88"/>
  <c r="P88" s="1"/>
  <c r="L88"/>
  <c r="K88"/>
  <c r="M87"/>
  <c r="P87" s="1"/>
  <c r="L87"/>
  <c r="K87"/>
  <c r="M59"/>
  <c r="P59" s="1"/>
  <c r="L59"/>
  <c r="K59"/>
  <c r="M58"/>
  <c r="P58" s="1"/>
  <c r="L58"/>
  <c r="K58"/>
  <c r="M57"/>
  <c r="P57" s="1"/>
  <c r="L57"/>
  <c r="K57"/>
  <c r="M56"/>
  <c r="P56" s="1"/>
  <c r="L56"/>
  <c r="K56"/>
  <c r="M85"/>
  <c r="P85" s="1"/>
  <c r="L85"/>
  <c r="M84"/>
  <c r="P84" s="1"/>
  <c r="L84"/>
  <c r="K84"/>
  <c r="M83"/>
  <c r="P83" s="1"/>
  <c r="L83"/>
  <c r="K83"/>
  <c r="M82"/>
  <c r="P82" s="1"/>
  <c r="L82"/>
  <c r="K82"/>
  <c r="M80"/>
  <c r="P80" s="1"/>
  <c r="L80"/>
  <c r="K80"/>
  <c r="M79"/>
  <c r="P79" s="1"/>
  <c r="L79"/>
  <c r="K79"/>
  <c r="M78"/>
  <c r="P78" s="1"/>
  <c r="L78"/>
  <c r="K78"/>
  <c r="M77"/>
  <c r="P77" s="1"/>
  <c r="L77"/>
  <c r="K77"/>
  <c r="M54"/>
  <c r="P54" s="1"/>
  <c r="L54"/>
  <c r="K54"/>
  <c r="M53"/>
  <c r="P53" s="1"/>
  <c r="L53"/>
  <c r="K53"/>
  <c r="M52"/>
  <c r="P52" s="1"/>
  <c r="L52"/>
  <c r="K52"/>
  <c r="M51"/>
  <c r="P51" s="1"/>
  <c r="L51"/>
  <c r="K51"/>
  <c r="M42"/>
  <c r="P42" s="1"/>
  <c r="L42"/>
  <c r="M41"/>
  <c r="P41" s="1"/>
  <c r="L41"/>
  <c r="P40"/>
  <c r="M40"/>
  <c r="L40"/>
  <c r="K40"/>
  <c r="M37"/>
  <c r="P37" s="1"/>
  <c r="L37"/>
  <c r="K37"/>
  <c r="M36"/>
  <c r="P36" s="1"/>
  <c r="L36"/>
  <c r="M35"/>
  <c r="P35" s="1"/>
  <c r="L35"/>
  <c r="K35"/>
  <c r="M17"/>
  <c r="P17" s="1"/>
  <c r="L17"/>
  <c r="K17"/>
  <c r="M16"/>
  <c r="P16" s="1"/>
  <c r="L16"/>
  <c r="K16"/>
  <c r="M14"/>
  <c r="P14" s="1"/>
  <c r="L14"/>
  <c r="K14"/>
  <c r="M106"/>
  <c r="P106" s="1"/>
  <c r="L106"/>
  <c r="M105"/>
  <c r="P105" s="1"/>
  <c r="L105"/>
  <c r="K105"/>
  <c r="M104"/>
  <c r="P104" s="1"/>
  <c r="L104"/>
  <c r="M103"/>
  <c r="P103" s="1"/>
  <c r="L103"/>
  <c r="K103"/>
  <c r="M64"/>
  <c r="P64" s="1"/>
  <c r="L64"/>
  <c r="K64"/>
  <c r="M63"/>
  <c r="P63" s="1"/>
  <c r="L63"/>
  <c r="K63"/>
  <c r="M62"/>
  <c r="P62" s="1"/>
  <c r="L62"/>
  <c r="K62"/>
  <c r="M61"/>
  <c r="P61" s="1"/>
  <c r="L61"/>
  <c r="K61"/>
  <c r="M69"/>
  <c r="P69" s="1"/>
  <c r="L69"/>
  <c r="K69"/>
  <c r="M68"/>
  <c r="P68" s="1"/>
  <c r="L68"/>
  <c r="M67"/>
  <c r="P67" s="1"/>
  <c r="L67"/>
  <c r="K67"/>
  <c r="M66"/>
  <c r="P66" s="1"/>
  <c r="L66"/>
  <c r="K66"/>
  <c r="M12"/>
  <c r="P12" s="1"/>
  <c r="L12"/>
  <c r="K12"/>
  <c r="M9"/>
  <c r="P9" s="1"/>
  <c r="L9"/>
  <c r="K9"/>
  <c r="M22"/>
  <c r="P22" s="1"/>
  <c r="L22"/>
  <c r="K22"/>
  <c r="M20"/>
  <c r="P20" s="1"/>
  <c r="L20"/>
  <c r="K20"/>
  <c r="M33"/>
  <c r="P33" s="1"/>
  <c r="L33"/>
  <c r="K33"/>
  <c r="M32"/>
  <c r="P32" s="1"/>
  <c r="L32"/>
  <c r="K32"/>
  <c r="M31"/>
  <c r="P31" s="1"/>
  <c r="L31"/>
  <c r="K31"/>
  <c r="M30"/>
  <c r="P30" s="1"/>
  <c r="L30"/>
  <c r="K30"/>
  <c r="M27"/>
  <c r="P27" s="1"/>
  <c r="L27"/>
  <c r="K27"/>
  <c r="M26"/>
  <c r="P26" s="1"/>
  <c r="L26"/>
  <c r="K26"/>
  <c r="M25"/>
  <c r="P25" s="1"/>
  <c r="L25"/>
  <c r="K25"/>
  <c r="O87" i="1"/>
  <c r="O88"/>
  <c r="O89"/>
  <c r="O91"/>
  <c r="O92"/>
  <c r="O93"/>
  <c r="O95"/>
  <c r="O96"/>
  <c r="O97"/>
  <c r="O99"/>
  <c r="O100"/>
  <c r="O101"/>
  <c r="O103"/>
  <c r="O104"/>
  <c r="O105"/>
  <c r="O35"/>
  <c r="O39"/>
  <c r="O43"/>
  <c r="O47"/>
  <c r="O51"/>
  <c r="O33"/>
  <c r="O8"/>
  <c r="O11"/>
  <c r="O12"/>
  <c r="O15"/>
  <c r="O16"/>
  <c r="O19"/>
  <c r="O20"/>
  <c r="O23"/>
  <c r="O24"/>
  <c r="O27"/>
  <c r="O28"/>
  <c r="L33"/>
  <c r="L86"/>
  <c r="O86" s="1"/>
  <c r="L87"/>
  <c r="L88"/>
  <c r="L89"/>
  <c r="L90"/>
  <c r="O90" s="1"/>
  <c r="L91"/>
  <c r="L92"/>
  <c r="L93"/>
  <c r="L94"/>
  <c r="O94" s="1"/>
  <c r="L95"/>
  <c r="L96"/>
  <c r="L97"/>
  <c r="L98"/>
  <c r="O98" s="1"/>
  <c r="L99"/>
  <c r="L100"/>
  <c r="L101"/>
  <c r="L102"/>
  <c r="O102" s="1"/>
  <c r="L103"/>
  <c r="L104"/>
  <c r="L105"/>
  <c r="L106"/>
  <c r="O106" s="1"/>
  <c r="K99"/>
  <c r="J99"/>
  <c r="K98"/>
  <c r="J98"/>
  <c r="K97"/>
  <c r="J97"/>
  <c r="K93"/>
  <c r="J93"/>
  <c r="K95"/>
  <c r="J95"/>
  <c r="K94"/>
  <c r="J94"/>
  <c r="K100"/>
  <c r="J100"/>
  <c r="K96"/>
  <c r="J96"/>
  <c r="K92"/>
  <c r="J92"/>
  <c r="K91"/>
  <c r="J91"/>
  <c r="K90"/>
  <c r="J90"/>
  <c r="K89"/>
  <c r="J89"/>
  <c r="K87"/>
  <c r="J87"/>
  <c r="K88"/>
  <c r="J88"/>
  <c r="L60"/>
  <c r="O60" s="1"/>
  <c r="L61"/>
  <c r="O61" s="1"/>
  <c r="L62"/>
  <c r="O62" s="1"/>
  <c r="L63"/>
  <c r="O63" s="1"/>
  <c r="L64"/>
  <c r="O64" s="1"/>
  <c r="L65"/>
  <c r="O65" s="1"/>
  <c r="L66"/>
  <c r="O66" s="1"/>
  <c r="L67"/>
  <c r="O67" s="1"/>
  <c r="L68"/>
  <c r="O68" s="1"/>
  <c r="L69"/>
  <c r="O69" s="1"/>
  <c r="L70"/>
  <c r="O70" s="1"/>
  <c r="L71"/>
  <c r="O71" s="1"/>
  <c r="L72"/>
  <c r="O72" s="1"/>
  <c r="L73"/>
  <c r="O73" s="1"/>
  <c r="L74"/>
  <c r="O74" s="1"/>
  <c r="L75"/>
  <c r="O75" s="1"/>
  <c r="L76"/>
  <c r="O76" s="1"/>
  <c r="L77"/>
  <c r="O77" s="1"/>
  <c r="L78"/>
  <c r="O78" s="1"/>
  <c r="L79"/>
  <c r="O79" s="1"/>
  <c r="L80"/>
  <c r="O80" s="1"/>
  <c r="K74"/>
  <c r="J74"/>
  <c r="K71"/>
  <c r="J71"/>
  <c r="K70"/>
  <c r="J70"/>
  <c r="K68"/>
  <c r="J68"/>
  <c r="K72"/>
  <c r="J72"/>
  <c r="K73"/>
  <c r="J73"/>
  <c r="K69"/>
  <c r="J69"/>
  <c r="K67"/>
  <c r="J67"/>
  <c r="K66"/>
  <c r="J66"/>
  <c r="K65"/>
  <c r="J65"/>
  <c r="K64"/>
  <c r="J64"/>
  <c r="K63"/>
  <c r="J63"/>
  <c r="K61"/>
  <c r="J61"/>
  <c r="K60"/>
  <c r="J60"/>
  <c r="L34"/>
  <c r="O34" s="1"/>
  <c r="L35"/>
  <c r="L36"/>
  <c r="O36" s="1"/>
  <c r="L37"/>
  <c r="O37" s="1"/>
  <c r="L38"/>
  <c r="O38" s="1"/>
  <c r="L39"/>
  <c r="L40"/>
  <c r="O40" s="1"/>
  <c r="L41"/>
  <c r="O41" s="1"/>
  <c r="L42"/>
  <c r="O42" s="1"/>
  <c r="L43"/>
  <c r="L44"/>
  <c r="O44" s="1"/>
  <c r="L45"/>
  <c r="O45" s="1"/>
  <c r="L46"/>
  <c r="O46" s="1"/>
  <c r="L47"/>
  <c r="L48"/>
  <c r="O48" s="1"/>
  <c r="L49"/>
  <c r="O49" s="1"/>
  <c r="L50"/>
  <c r="O50" s="1"/>
  <c r="L51"/>
  <c r="L52"/>
  <c r="O52" s="1"/>
  <c r="L53"/>
  <c r="O53" s="1"/>
  <c r="L54"/>
  <c r="O54" s="1"/>
  <c r="K49"/>
  <c r="J49"/>
  <c r="K47"/>
  <c r="J47"/>
  <c r="K44"/>
  <c r="J44"/>
  <c r="K43"/>
  <c r="J43"/>
  <c r="K46"/>
  <c r="J46"/>
  <c r="K41"/>
  <c r="J41"/>
  <c r="K45"/>
  <c r="J45"/>
  <c r="K39"/>
  <c r="J39"/>
  <c r="K42"/>
  <c r="J42"/>
  <c r="K38"/>
  <c r="J38"/>
  <c r="K36"/>
  <c r="J36"/>
  <c r="K34"/>
  <c r="J34"/>
  <c r="K40"/>
  <c r="J40"/>
  <c r="K37"/>
  <c r="J37"/>
  <c r="L8"/>
  <c r="L9"/>
  <c r="O9" s="1"/>
  <c r="L10"/>
  <c r="O10" s="1"/>
  <c r="L11"/>
  <c r="L12"/>
  <c r="L13"/>
  <c r="O13" s="1"/>
  <c r="L14"/>
  <c r="O14" s="1"/>
  <c r="L15"/>
  <c r="L16"/>
  <c r="L17"/>
  <c r="O17" s="1"/>
  <c r="L18"/>
  <c r="O18" s="1"/>
  <c r="L19"/>
  <c r="L20"/>
  <c r="L21"/>
  <c r="O21" s="1"/>
  <c r="L22"/>
  <c r="O22" s="1"/>
  <c r="L23"/>
  <c r="L24"/>
  <c r="L25"/>
  <c r="O25" s="1"/>
  <c r="L26"/>
  <c r="O26" s="1"/>
  <c r="L27"/>
  <c r="L28"/>
  <c r="K20"/>
  <c r="J20"/>
  <c r="K18"/>
  <c r="J18"/>
  <c r="K16"/>
  <c r="J16"/>
  <c r="K15"/>
  <c r="J15"/>
  <c r="K17"/>
  <c r="J17"/>
  <c r="K19"/>
  <c r="J19"/>
  <c r="K22"/>
  <c r="J22"/>
  <c r="K21"/>
  <c r="J21"/>
  <c r="K14"/>
  <c r="J14"/>
  <c r="K12"/>
  <c r="J12"/>
  <c r="K11"/>
  <c r="J11"/>
  <c r="K8"/>
  <c r="J8"/>
  <c r="K10"/>
  <c r="J10"/>
  <c r="K13"/>
  <c r="J13"/>
  <c r="L85"/>
  <c r="O85" s="1"/>
  <c r="K106"/>
  <c r="K86"/>
  <c r="K101"/>
  <c r="K102"/>
  <c r="K103"/>
  <c r="K104"/>
  <c r="K105"/>
  <c r="K85"/>
  <c r="K62"/>
  <c r="K75"/>
  <c r="K76"/>
  <c r="K77"/>
  <c r="K78"/>
  <c r="K79"/>
  <c r="K80"/>
  <c r="K59"/>
  <c r="K35"/>
  <c r="K48"/>
  <c r="K50"/>
  <c r="K51"/>
  <c r="K52"/>
  <c r="K53"/>
  <c r="K54"/>
  <c r="K33"/>
  <c r="L59"/>
  <c r="O59" s="1"/>
  <c r="L7"/>
  <c r="O7" s="1"/>
  <c r="K9" l="1"/>
  <c r="J9"/>
  <c r="K7"/>
  <c r="J7"/>
  <c r="O81" i="2" l="1"/>
  <c r="N81"/>
  <c r="E81"/>
  <c r="F81"/>
  <c r="G81"/>
  <c r="H81"/>
  <c r="I81"/>
  <c r="J81"/>
  <c r="D81"/>
  <c r="O18"/>
  <c r="N18"/>
  <c r="E18"/>
  <c r="F18"/>
  <c r="G18"/>
  <c r="H18"/>
  <c r="I18"/>
  <c r="J18"/>
  <c r="D18"/>
  <c r="O112"/>
  <c r="N112"/>
  <c r="E112"/>
  <c r="F112"/>
  <c r="G112"/>
  <c r="H112"/>
  <c r="I112"/>
  <c r="J112"/>
  <c r="D112"/>
  <c r="O118"/>
  <c r="N118"/>
  <c r="E118"/>
  <c r="F118"/>
  <c r="G118"/>
  <c r="H118"/>
  <c r="I118"/>
  <c r="J118"/>
  <c r="D118"/>
  <c r="O102"/>
  <c r="N102"/>
  <c r="E102"/>
  <c r="F102"/>
  <c r="G102"/>
  <c r="H102"/>
  <c r="I102"/>
  <c r="J102"/>
  <c r="D102"/>
  <c r="O97"/>
  <c r="N97"/>
  <c r="E97"/>
  <c r="F97"/>
  <c r="G97"/>
  <c r="H97"/>
  <c r="I97"/>
  <c r="J97"/>
  <c r="D97"/>
  <c r="O123"/>
  <c r="N123"/>
  <c r="E123"/>
  <c r="F123"/>
  <c r="G123"/>
  <c r="H123"/>
  <c r="I123"/>
  <c r="J123"/>
  <c r="D123"/>
  <c r="O76"/>
  <c r="N76"/>
  <c r="E76"/>
  <c r="F76"/>
  <c r="G76"/>
  <c r="H76"/>
  <c r="I76"/>
  <c r="J76"/>
  <c r="D76"/>
  <c r="O49"/>
  <c r="N49"/>
  <c r="E49"/>
  <c r="F49"/>
  <c r="G49"/>
  <c r="H49"/>
  <c r="I49"/>
  <c r="J49"/>
  <c r="D49"/>
  <c r="O91"/>
  <c r="N91"/>
  <c r="E91"/>
  <c r="F91"/>
  <c r="G91"/>
  <c r="H91"/>
  <c r="I91"/>
  <c r="J91"/>
  <c r="D91"/>
  <c r="O60"/>
  <c r="N60"/>
  <c r="E60"/>
  <c r="F60"/>
  <c r="G60"/>
  <c r="H60"/>
  <c r="I60"/>
  <c r="J60"/>
  <c r="D60"/>
  <c r="O107"/>
  <c r="N107"/>
  <c r="E107"/>
  <c r="F107"/>
  <c r="G107"/>
  <c r="H107"/>
  <c r="I107"/>
  <c r="J107"/>
  <c r="D107"/>
  <c r="O39"/>
  <c r="N39"/>
  <c r="E39"/>
  <c r="F39"/>
  <c r="G39"/>
  <c r="H39"/>
  <c r="I39"/>
  <c r="J39"/>
  <c r="D39"/>
  <c r="O65"/>
  <c r="N65"/>
  <c r="E65"/>
  <c r="F65"/>
  <c r="G65"/>
  <c r="H65"/>
  <c r="I65"/>
  <c r="J65"/>
  <c r="D65"/>
  <c r="O55"/>
  <c r="N55"/>
  <c r="E55"/>
  <c r="F55"/>
  <c r="G55"/>
  <c r="H55"/>
  <c r="I55"/>
  <c r="J55"/>
  <c r="D55"/>
  <c r="O86"/>
  <c r="N86"/>
  <c r="E86"/>
  <c r="F86"/>
  <c r="G86"/>
  <c r="H86"/>
  <c r="I86"/>
  <c r="J86"/>
  <c r="D86"/>
  <c r="O13"/>
  <c r="N13"/>
  <c r="E13"/>
  <c r="F13"/>
  <c r="G13"/>
  <c r="H13"/>
  <c r="I13"/>
  <c r="J13"/>
  <c r="D13"/>
  <c r="O44"/>
  <c r="N44"/>
  <c r="E44"/>
  <c r="F44"/>
  <c r="G44"/>
  <c r="H44"/>
  <c r="I44"/>
  <c r="J44"/>
  <c r="D44"/>
  <c r="O70"/>
  <c r="N70"/>
  <c r="E70"/>
  <c r="F70"/>
  <c r="G70"/>
  <c r="H70"/>
  <c r="I70"/>
  <c r="J70"/>
  <c r="D70"/>
  <c r="O23"/>
  <c r="N23"/>
  <c r="E23"/>
  <c r="F23"/>
  <c r="G23"/>
  <c r="H23"/>
  <c r="I23"/>
  <c r="J23"/>
  <c r="D23"/>
  <c r="O34"/>
  <c r="N34"/>
  <c r="O28"/>
  <c r="N28"/>
  <c r="E34"/>
  <c r="F34"/>
  <c r="G34"/>
  <c r="H34"/>
  <c r="I34"/>
  <c r="J34"/>
  <c r="D34"/>
  <c r="I28"/>
  <c r="J28"/>
  <c r="F28"/>
  <c r="G28"/>
  <c r="H28"/>
  <c r="E28"/>
  <c r="D28"/>
  <c r="L44" l="1"/>
  <c r="M86"/>
  <c r="P86" s="1"/>
  <c r="L97"/>
  <c r="M81"/>
  <c r="P81" s="1"/>
  <c r="L60"/>
  <c r="L112"/>
  <c r="M39"/>
  <c r="P39" s="1"/>
  <c r="L55"/>
  <c r="M55"/>
  <c r="P55" s="1"/>
  <c r="M91"/>
  <c r="P91" s="1"/>
  <c r="M49"/>
  <c r="P49" s="1"/>
  <c r="K97"/>
  <c r="L49"/>
  <c r="L86"/>
  <c r="L76"/>
  <c r="M123"/>
  <c r="P123" s="1"/>
  <c r="K102"/>
  <c r="L102"/>
  <c r="K118"/>
  <c r="M44"/>
  <c r="P44" s="1"/>
  <c r="K65"/>
  <c r="M70"/>
  <c r="P70" s="1"/>
  <c r="L91"/>
  <c r="K76"/>
  <c r="M76"/>
  <c r="P76" s="1"/>
  <c r="L123"/>
  <c r="M97"/>
  <c r="P97" s="1"/>
  <c r="K81"/>
  <c r="K86"/>
  <c r="L65"/>
  <c r="L107"/>
  <c r="M107"/>
  <c r="P107" s="1"/>
  <c r="M60"/>
  <c r="P60" s="1"/>
  <c r="L118"/>
  <c r="M118"/>
  <c r="P118" s="1"/>
  <c r="M112"/>
  <c r="P112" s="1"/>
  <c r="M18"/>
  <c r="P18" s="1"/>
  <c r="L81"/>
  <c r="L23"/>
  <c r="K70"/>
  <c r="K91"/>
  <c r="L18"/>
  <c r="M65"/>
  <c r="P65" s="1"/>
  <c r="K60"/>
  <c r="K49"/>
  <c r="K123"/>
  <c r="M102"/>
  <c r="P102" s="1"/>
  <c r="K112"/>
  <c r="L39"/>
  <c r="K39"/>
  <c r="K18"/>
  <c r="K107"/>
  <c r="L70"/>
  <c r="K55"/>
  <c r="L13"/>
  <c r="M23"/>
  <c r="P23" s="1"/>
  <c r="K13"/>
  <c r="M13"/>
  <c r="P13" s="1"/>
  <c r="M34"/>
  <c r="P34" s="1"/>
  <c r="K23"/>
  <c r="K44"/>
  <c r="M28"/>
  <c r="P28" s="1"/>
  <c r="K28"/>
  <c r="L28"/>
  <c r="K34"/>
  <c r="L34"/>
</calcChain>
</file>

<file path=xl/sharedStrings.xml><?xml version="1.0" encoding="utf-8"?>
<sst xmlns="http://schemas.openxmlformats.org/spreadsheetml/2006/main" count="561" uniqueCount="95">
  <si>
    <t>Categoria Sub 18</t>
  </si>
  <si>
    <t>PG</t>
  </si>
  <si>
    <t>J</t>
  </si>
  <si>
    <t>V</t>
  </si>
  <si>
    <t>E</t>
  </si>
  <si>
    <t>D</t>
  </si>
  <si>
    <t>GP</t>
  </si>
  <si>
    <t>GC</t>
  </si>
  <si>
    <t>S</t>
  </si>
  <si>
    <t>GA</t>
  </si>
  <si>
    <t>IT X 1000</t>
  </si>
  <si>
    <t>PE TOTAL</t>
  </si>
  <si>
    <t>PB</t>
  </si>
  <si>
    <t>Categoria Sub 16</t>
  </si>
  <si>
    <t>Categoria Sub 14</t>
  </si>
  <si>
    <t>Categoria Sub 12</t>
  </si>
  <si>
    <t>TOTAL</t>
  </si>
  <si>
    <t>CATEG</t>
  </si>
  <si>
    <t>SUB 18</t>
  </si>
  <si>
    <t>SUB 16</t>
  </si>
  <si>
    <t>SUB 14</t>
  </si>
  <si>
    <t>SUB 12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</si>
  <si>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</si>
  <si>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</si>
  <si>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</si>
  <si>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</si>
  <si>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</si>
  <si>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</si>
  <si>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</si>
  <si>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</si>
  <si>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</si>
  <si>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</si>
  <si>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</si>
  <si>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</si>
  <si>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</si>
  <si>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</si>
  <si>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</si>
  <si>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</si>
  <si>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</si>
  <si>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</si>
  <si>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</si>
  <si>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</si>
  <si>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21º</t>
  </si>
  <si>
    <t>22º</t>
  </si>
  <si>
    <t>DANIEL MUTTI</t>
  </si>
  <si>
    <t>Departamento Técnico</t>
  </si>
  <si>
    <t>Seleção Itapeviense de Futsal </t>
  </si>
  <si>
    <t>JAC - JACAREI ATLETICO CLUBE </t>
  </si>
  <si>
    <t>Inter Mogi </t>
  </si>
  <si>
    <t>A.E. RAPOSA DA LESTE </t>
  </si>
  <si>
    <t>S.E.R. Caieiras </t>
  </si>
  <si>
    <t>A.A. BLD/Omega Futsal </t>
  </si>
  <si>
    <t>A.D. Santo André Futsal </t>
  </si>
  <si>
    <t>C.A. Guarulhense </t>
  </si>
  <si>
    <t>Liga Leste/AMSPORTS/Securitários </t>
  </si>
  <si>
    <t>São Paulo F.C. - B </t>
  </si>
  <si>
    <t>A.D. Taubaté Futsal/AFMT/SELT </t>
  </si>
  <si>
    <t>Ribeirão Pires F.C. </t>
  </si>
  <si>
    <t>A.D. Suzano </t>
  </si>
  <si>
    <t>A. Sorocabana de Futsal - B. </t>
  </si>
  <si>
    <t>C.T.C. Vila Ema </t>
  </si>
  <si>
    <t>E.C. Hortolândia Futsal </t>
  </si>
  <si>
    <t>Instituto Família Futsal/Sejel Lorena </t>
  </si>
  <si>
    <t>A.E.C. 100 Zala </t>
  </si>
  <si>
    <t>A. União Mauá/GEM/Central Beach </t>
  </si>
  <si>
    <t>Luso Brasileiro </t>
  </si>
  <si>
    <t>SEMELP Pinda/ C.P.P./A.A. FERROV</t>
  </si>
  <si>
    <t xml:space="preserve"> BARUERI ESPORTE FORTE </t>
  </si>
  <si>
    <t>A. Sorocabana de Futsal - B </t>
  </si>
  <si>
    <t>BARUERI ESPORTE FORTE </t>
  </si>
  <si>
    <t>SEMELP Pinda/ C.P.P./A.A. Ferrov</t>
  </si>
  <si>
    <t>LUSO BRASILEIRO FC</t>
  </si>
  <si>
    <t>X</t>
  </si>
  <si>
    <t>SEMELP/PINDA/CPP/AAF</t>
  </si>
  <si>
    <t>SELEÇÃO ITAPEVIENSE FUT</t>
  </si>
  <si>
    <t>BARUERI EF</t>
  </si>
  <si>
    <t>AD TAUBATÉ/AFMT/SELT</t>
  </si>
  <si>
    <t>JACAREÍ AC</t>
  </si>
  <si>
    <t>ADC INTER MOGI</t>
  </si>
  <si>
    <t>AE RAPOSAS DA LESTE</t>
  </si>
  <si>
    <t>SER CAIEIRAS</t>
  </si>
  <si>
    <t>AA BLD/OMEGA FUTSAL</t>
  </si>
  <si>
    <t>AD STO ANDRÉ FUTSAL</t>
  </si>
  <si>
    <t>CA GUARULHENSE</t>
  </si>
  <si>
    <t>LIGA LESTE/AMSPORTS/SEC</t>
  </si>
  <si>
    <t>SÃO PAULO FC "B"</t>
  </si>
  <si>
    <t>RIBEIRÃO PIRES FC</t>
  </si>
  <si>
    <t>AD SUZANO</t>
  </si>
  <si>
    <t>A SOROCABANA FUTSAL "B"</t>
  </si>
  <si>
    <t>CTC VILA EMA</t>
  </si>
  <si>
    <t>EC HORTOLÂNDIA FUTSAL</t>
  </si>
  <si>
    <t>INST FAMÍLIA FUT/LORENA</t>
  </si>
  <si>
    <t>AEC 100ZALA</t>
  </si>
  <si>
    <t>UNIÃO MAUÁ/GEM/C BEACH</t>
  </si>
  <si>
    <t>SÃO PAULO, 16 DE JULHO DE 2018.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</si>
</sst>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9"/>
      <color rgb="FF016600"/>
      <name val="Verdana"/>
      <family val="2"/>
    </font>
    <font>
      <sz val="9"/>
      <color rgb="FF666666"/>
      <name val="Verdana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9"/>
      <color rgb="FF326698"/>
      <name val="Verdana"/>
      <family val="2"/>
    </font>
    <font>
      <b/>
      <sz val="14"/>
      <color theme="1"/>
      <name val="Calibri"/>
      <family val="2"/>
      <scheme val="minor"/>
    </font>
    <font>
      <sz val="9"/>
      <color theme="1" tint="0.499984740745262"/>
      <name val="Verdana"/>
      <family val="2"/>
    </font>
    <font>
      <b/>
      <sz val="12"/>
      <color rgb="FF375E1C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14"/>
      <color rgb="FF375E1C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5" fillId="0" borderId="5" xfId="0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5" fillId="0" borderId="3" xfId="0" applyFont="1" applyBorder="1" applyAlignment="1">
      <alignment horizontal="center"/>
    </xf>
    <xf numFmtId="2" fontId="4" fillId="0" borderId="2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2" xfId="0" applyBorder="1" applyAlignment="1">
      <alignment horizontal="center"/>
    </xf>
    <xf numFmtId="4" fontId="4" fillId="0" borderId="2" xfId="0" applyNumberFormat="1" applyFont="1" applyFill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7" fillId="4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wrapText="1"/>
    </xf>
    <xf numFmtId="0" fontId="4" fillId="4" borderId="2" xfId="0" applyFont="1" applyFill="1" applyBorder="1" applyAlignment="1">
      <alignment horizontal="center" wrapText="1"/>
    </xf>
    <xf numFmtId="0" fontId="4" fillId="5" borderId="2" xfId="0" applyFont="1" applyFill="1" applyBorder="1" applyAlignment="1">
      <alignment horizontal="center" wrapText="1"/>
    </xf>
    <xf numFmtId="2" fontId="4" fillId="4" borderId="2" xfId="0" applyNumberFormat="1" applyFont="1" applyFill="1" applyBorder="1" applyAlignment="1">
      <alignment horizontal="center" wrapText="1"/>
    </xf>
    <xf numFmtId="4" fontId="4" fillId="4" borderId="2" xfId="0" applyNumberFormat="1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wrapText="1"/>
    </xf>
    <xf numFmtId="0" fontId="9" fillId="4" borderId="2" xfId="0" applyFont="1" applyFill="1" applyBorder="1" applyAlignment="1">
      <alignment horizontal="center" wrapText="1"/>
    </xf>
    <xf numFmtId="2" fontId="4" fillId="5" borderId="2" xfId="0" applyNumberFormat="1" applyFont="1" applyFill="1" applyBorder="1" applyAlignment="1">
      <alignment horizontal="center" wrapText="1"/>
    </xf>
    <xf numFmtId="0" fontId="5" fillId="5" borderId="5" xfId="0" applyFont="1" applyFill="1" applyBorder="1" applyAlignment="1">
      <alignment horizontal="center"/>
    </xf>
    <xf numFmtId="2" fontId="6" fillId="5" borderId="5" xfId="0" applyNumberFormat="1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4" fontId="4" fillId="5" borderId="2" xfId="0" applyNumberFormat="1" applyFont="1" applyFill="1" applyBorder="1" applyAlignment="1">
      <alignment horizontal="center" wrapText="1"/>
    </xf>
    <xf numFmtId="0" fontId="1" fillId="6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 vertical="top" wrapText="1"/>
    </xf>
    <xf numFmtId="2" fontId="11" fillId="0" borderId="5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" fillId="6" borderId="2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" fillId="6" borderId="5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2" fontId="11" fillId="0" borderId="5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2" fontId="10" fillId="5" borderId="2" xfId="0" applyNumberFormat="1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/>
    </xf>
    <xf numFmtId="2" fontId="13" fillId="5" borderId="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375E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javascript:detalhePunicao(6759,4,4,13,2018)" TargetMode="External"/><Relationship Id="rId2" Type="http://schemas.openxmlformats.org/officeDocument/2006/relationships/image" Target="../media/image1.png"/><Relationship Id="rId1" Type="http://schemas.openxmlformats.org/officeDocument/2006/relationships/hyperlink" Target="javascript:detalhePunicao(6760,4,4,14,2018)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205858</xdr:colOff>
      <xdr:row>0</xdr:row>
      <xdr:rowOff>29114</xdr:rowOff>
    </xdr:from>
    <xdr:ext cx="9151416" cy="530658"/>
    <xdr:sp macro="" textlink="">
      <xdr:nvSpPr>
        <xdr:cNvPr id="2" name="Retângulo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>
          <a:off x="605908" y="29114"/>
          <a:ext cx="9151416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pt-BR" sz="28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RANKING</a:t>
          </a:r>
          <a:r>
            <a:rPr lang="pt-BR" sz="28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METROPOLITANO 2018 - BASE - A2 (Por categoria)</a:t>
          </a:r>
          <a:endParaRPr lang="pt-BR" sz="28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1</xdr:col>
      <xdr:colOff>0</xdr:colOff>
      <xdr:row>74</xdr:row>
      <xdr:rowOff>0</xdr:rowOff>
    </xdr:from>
    <xdr:to>
      <xdr:col>1</xdr:col>
      <xdr:colOff>228600</xdr:colOff>
      <xdr:row>74</xdr:row>
      <xdr:rowOff>152400</xdr:rowOff>
    </xdr:to>
    <xdr:pic>
      <xdr:nvPicPr>
        <xdr:cNvPr id="1025" name="Picture 1" descr="http://adminfutsal.com.br/sumulaonline/imagens/julgamento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" y="15259050"/>
          <a:ext cx="228600" cy="1524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228600</xdr:colOff>
      <xdr:row>105</xdr:row>
      <xdr:rowOff>152400</xdr:rowOff>
    </xdr:to>
    <xdr:pic>
      <xdr:nvPicPr>
        <xdr:cNvPr id="1026" name="Picture 2" descr="http://adminfutsal.com.br/sumulaonline/imagens/julgamento.pn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" y="21602700"/>
          <a:ext cx="228600" cy="1524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912813</xdr:colOff>
      <xdr:row>0</xdr:row>
      <xdr:rowOff>0</xdr:rowOff>
    </xdr:from>
    <xdr:to>
      <xdr:col>1</xdr:col>
      <xdr:colOff>1936750</xdr:colOff>
      <xdr:row>5</xdr:row>
      <xdr:rowOff>127000</xdr:rowOff>
    </xdr:to>
    <xdr:pic>
      <xdr:nvPicPr>
        <xdr:cNvPr id="2" name="Imagem 1" descr="D:\MARCIA\Documents\FPFS\SLIDES FPFS\LOGO FPFS.png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9688" y="0"/>
          <a:ext cx="1023937" cy="1079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2199758</xdr:colOff>
      <xdr:row>0</xdr:row>
      <xdr:rowOff>33877</xdr:rowOff>
    </xdr:from>
    <xdr:ext cx="5347746" cy="968983"/>
    <xdr:sp macro="" textlink="">
      <xdr:nvSpPr>
        <xdr:cNvPr id="3" name="Retângulo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/>
      </xdr:nvSpPr>
      <xdr:spPr>
        <a:xfrm>
          <a:off x="2596633" y="33877"/>
          <a:ext cx="5347746" cy="96898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pt-BR" sz="28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RANKING - METROPOLITANO 2018</a:t>
          </a:r>
        </a:p>
        <a:p>
          <a:pPr algn="ctr"/>
          <a:r>
            <a:rPr lang="pt-BR" sz="28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Categorias</a:t>
          </a:r>
          <a:r>
            <a:rPr lang="pt-BR" sz="28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de Base - Série A2</a:t>
          </a:r>
          <a:endParaRPr lang="pt-BR" sz="28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P106"/>
  <sheetViews>
    <sheetView topLeftCell="B72" workbookViewId="0">
      <selection activeCell="C106" sqref="C106:O106"/>
    </sheetView>
  </sheetViews>
  <sheetFormatPr defaultRowHeight="15"/>
  <cols>
    <col min="1" max="1" width="6" customWidth="1"/>
    <col min="2" max="2" width="36.5703125" customWidth="1"/>
    <col min="3" max="9" width="6.7109375" customWidth="1"/>
    <col min="11" max="11" width="10.5703125" customWidth="1"/>
    <col min="12" max="12" width="12.28515625" customWidth="1"/>
    <col min="13" max="13" width="11.85546875" customWidth="1"/>
    <col min="15" max="15" width="12" customWidth="1"/>
    <col min="16" max="16" width="4.5703125" customWidth="1"/>
  </cols>
  <sheetData>
    <row r="6" spans="1:16" ht="17.25" customHeight="1">
      <c r="A6" s="33" t="s">
        <v>0</v>
      </c>
      <c r="B6" s="33"/>
      <c r="C6" s="8" t="s">
        <v>1</v>
      </c>
      <c r="D6" s="8" t="s">
        <v>2</v>
      </c>
      <c r="E6" s="8" t="s">
        <v>3</v>
      </c>
      <c r="F6" s="8" t="s">
        <v>4</v>
      </c>
      <c r="G6" s="8" t="s">
        <v>5</v>
      </c>
      <c r="H6" s="8" t="s">
        <v>6</v>
      </c>
      <c r="I6" s="8" t="s">
        <v>7</v>
      </c>
      <c r="J6" s="8" t="s">
        <v>8</v>
      </c>
      <c r="K6" s="8" t="s">
        <v>9</v>
      </c>
      <c r="L6" s="8" t="s">
        <v>10</v>
      </c>
      <c r="M6" s="9" t="s">
        <v>11</v>
      </c>
      <c r="N6" s="9" t="s">
        <v>12</v>
      </c>
      <c r="O6" s="9" t="s">
        <v>16</v>
      </c>
    </row>
    <row r="7" spans="1:16" ht="15.75">
      <c r="A7" s="14" t="s">
        <v>22</v>
      </c>
      <c r="B7" s="15" t="s">
        <v>66</v>
      </c>
      <c r="C7" s="17">
        <v>29</v>
      </c>
      <c r="D7" s="17">
        <v>12</v>
      </c>
      <c r="E7" s="17">
        <v>9</v>
      </c>
      <c r="F7" s="17">
        <v>2</v>
      </c>
      <c r="G7" s="17">
        <v>1</v>
      </c>
      <c r="H7" s="17">
        <v>64</v>
      </c>
      <c r="I7" s="17">
        <v>22</v>
      </c>
      <c r="J7" s="17">
        <f>H7-I7</f>
        <v>42</v>
      </c>
      <c r="K7" s="22">
        <f>H7/I7</f>
        <v>2.9090909090909092</v>
      </c>
      <c r="L7" s="22">
        <f>C7/D7*1000</f>
        <v>2416.6666666666665</v>
      </c>
      <c r="M7" s="23">
        <v>600</v>
      </c>
      <c r="N7" s="23"/>
      <c r="O7" s="24">
        <f t="shared" ref="O7:O28" si="0">L7+M7+N7</f>
        <v>3016.6666666666665</v>
      </c>
      <c r="P7" t="s">
        <v>72</v>
      </c>
    </row>
    <row r="8" spans="1:16" ht="15.75">
      <c r="A8" s="14" t="s">
        <v>23</v>
      </c>
      <c r="B8" s="15" t="s">
        <v>46</v>
      </c>
      <c r="C8" s="16">
        <v>23</v>
      </c>
      <c r="D8" s="16">
        <v>12</v>
      </c>
      <c r="E8" s="16">
        <v>7</v>
      </c>
      <c r="F8" s="16">
        <v>2</v>
      </c>
      <c r="G8" s="16">
        <v>3</v>
      </c>
      <c r="H8" s="16">
        <v>63</v>
      </c>
      <c r="I8" s="16">
        <v>43</v>
      </c>
      <c r="J8" s="16">
        <f>H8-I8</f>
        <v>20</v>
      </c>
      <c r="K8" s="18">
        <f>H8/I8</f>
        <v>1.4651162790697674</v>
      </c>
      <c r="L8" s="7">
        <f t="shared" ref="L8:L28" si="1">C8/D8*1000</f>
        <v>1916.6666666666667</v>
      </c>
      <c r="M8" s="3">
        <v>200</v>
      </c>
      <c r="N8" s="3">
        <v>0</v>
      </c>
      <c r="O8" s="2">
        <f t="shared" si="0"/>
        <v>2116.666666666667</v>
      </c>
      <c r="P8" t="s">
        <v>72</v>
      </c>
    </row>
    <row r="9" spans="1:16" ht="15.75">
      <c r="A9" s="14" t="s">
        <v>24</v>
      </c>
      <c r="B9" s="15" t="s">
        <v>67</v>
      </c>
      <c r="C9" s="17">
        <v>28</v>
      </c>
      <c r="D9" s="17">
        <v>12</v>
      </c>
      <c r="E9" s="17">
        <v>9</v>
      </c>
      <c r="F9" s="17">
        <v>1</v>
      </c>
      <c r="G9" s="17">
        <v>2</v>
      </c>
      <c r="H9" s="17">
        <v>46</v>
      </c>
      <c r="I9" s="17">
        <v>31</v>
      </c>
      <c r="J9" s="17">
        <f t="shared" ref="J9:J10" si="2">H9-I9</f>
        <v>15</v>
      </c>
      <c r="K9" s="22">
        <f t="shared" ref="K9:K10" si="3">H9/I9</f>
        <v>1.4838709677419355</v>
      </c>
      <c r="L9" s="22">
        <f t="shared" si="1"/>
        <v>2333.3333333333335</v>
      </c>
      <c r="M9" s="25">
        <v>600</v>
      </c>
      <c r="N9" s="25"/>
      <c r="O9" s="24">
        <f t="shared" si="0"/>
        <v>2933.3333333333335</v>
      </c>
      <c r="P9" t="s">
        <v>72</v>
      </c>
    </row>
    <row r="10" spans="1:16" ht="15.75">
      <c r="A10" s="14" t="s">
        <v>25</v>
      </c>
      <c r="B10" s="15" t="s">
        <v>47</v>
      </c>
      <c r="C10" s="4">
        <v>25</v>
      </c>
      <c r="D10" s="4">
        <v>14</v>
      </c>
      <c r="E10" s="4">
        <v>7</v>
      </c>
      <c r="F10" s="4">
        <v>4</v>
      </c>
      <c r="G10" s="4">
        <v>3</v>
      </c>
      <c r="H10" s="4">
        <v>64</v>
      </c>
      <c r="I10" s="4">
        <v>48</v>
      </c>
      <c r="J10" s="4">
        <f t="shared" si="2"/>
        <v>16</v>
      </c>
      <c r="K10" s="7">
        <f t="shared" si="3"/>
        <v>1.3333333333333333</v>
      </c>
      <c r="L10" s="7">
        <f t="shared" si="1"/>
        <v>1785.7142857142858</v>
      </c>
      <c r="M10" s="3">
        <v>400</v>
      </c>
      <c r="N10" s="3">
        <v>100</v>
      </c>
      <c r="O10" s="2">
        <f t="shared" si="0"/>
        <v>2285.7142857142858</v>
      </c>
      <c r="P10" t="s">
        <v>72</v>
      </c>
    </row>
    <row r="11" spans="1:16" ht="15.75">
      <c r="A11" s="14" t="s">
        <v>26</v>
      </c>
      <c r="B11" s="15" t="s">
        <v>48</v>
      </c>
      <c r="C11" s="16">
        <v>22</v>
      </c>
      <c r="D11" s="16">
        <v>12</v>
      </c>
      <c r="E11" s="16">
        <v>7</v>
      </c>
      <c r="F11" s="16">
        <v>1</v>
      </c>
      <c r="G11" s="16">
        <v>4</v>
      </c>
      <c r="H11" s="16">
        <v>48</v>
      </c>
      <c r="I11" s="16">
        <v>31</v>
      </c>
      <c r="J11" s="16">
        <f t="shared" ref="J11:J20" si="4">H11-I11</f>
        <v>17</v>
      </c>
      <c r="K11" s="18">
        <f t="shared" ref="K11:K20" si="5">H11/I11</f>
        <v>1.5483870967741935</v>
      </c>
      <c r="L11" s="7">
        <f t="shared" si="1"/>
        <v>1833.3333333333333</v>
      </c>
      <c r="M11" s="3">
        <v>200</v>
      </c>
      <c r="N11" s="3">
        <v>0</v>
      </c>
      <c r="O11" s="2">
        <f t="shared" si="0"/>
        <v>2033.3333333333333</v>
      </c>
      <c r="P11" t="s">
        <v>72</v>
      </c>
    </row>
    <row r="12" spans="1:16" ht="15.75">
      <c r="A12" s="14" t="s">
        <v>27</v>
      </c>
      <c r="B12" s="15" t="s">
        <v>49</v>
      </c>
      <c r="C12" s="16">
        <v>19</v>
      </c>
      <c r="D12" s="16">
        <v>12</v>
      </c>
      <c r="E12" s="16">
        <v>6</v>
      </c>
      <c r="F12" s="16">
        <v>1</v>
      </c>
      <c r="G12" s="16">
        <v>5</v>
      </c>
      <c r="H12" s="16">
        <v>43</v>
      </c>
      <c r="I12" s="16">
        <v>32</v>
      </c>
      <c r="J12" s="16">
        <f t="shared" si="4"/>
        <v>11</v>
      </c>
      <c r="K12" s="18">
        <f t="shared" si="5"/>
        <v>1.34375</v>
      </c>
      <c r="L12" s="7">
        <f t="shared" si="1"/>
        <v>1583.3333333333333</v>
      </c>
      <c r="M12" s="3">
        <v>200</v>
      </c>
      <c r="N12" s="3">
        <v>0</v>
      </c>
      <c r="O12" s="2">
        <f t="shared" si="0"/>
        <v>1783.3333333333333</v>
      </c>
      <c r="P12" t="s">
        <v>72</v>
      </c>
    </row>
    <row r="13" spans="1:16" ht="15.75">
      <c r="A13" s="14" t="s">
        <v>28</v>
      </c>
      <c r="B13" s="15" t="s">
        <v>50</v>
      </c>
      <c r="C13" s="4">
        <v>25</v>
      </c>
      <c r="D13" s="4">
        <v>14</v>
      </c>
      <c r="E13" s="4">
        <v>7</v>
      </c>
      <c r="F13" s="4">
        <v>4</v>
      </c>
      <c r="G13" s="4">
        <v>3</v>
      </c>
      <c r="H13" s="4">
        <v>70</v>
      </c>
      <c r="I13" s="4">
        <v>39</v>
      </c>
      <c r="J13" s="4">
        <f t="shared" si="4"/>
        <v>31</v>
      </c>
      <c r="K13" s="7">
        <f t="shared" si="5"/>
        <v>1.7948717948717949</v>
      </c>
      <c r="L13" s="7">
        <f t="shared" si="1"/>
        <v>1785.7142857142858</v>
      </c>
      <c r="M13" s="6">
        <v>400</v>
      </c>
      <c r="N13" s="6">
        <v>200</v>
      </c>
      <c r="O13" s="2">
        <f t="shared" si="0"/>
        <v>2385.7142857142858</v>
      </c>
      <c r="P13" t="s">
        <v>72</v>
      </c>
    </row>
    <row r="14" spans="1:16" ht="15.75">
      <c r="A14" s="14" t="s">
        <v>29</v>
      </c>
      <c r="B14" s="15" t="s">
        <v>51</v>
      </c>
      <c r="C14" s="16">
        <v>17</v>
      </c>
      <c r="D14" s="16">
        <v>12</v>
      </c>
      <c r="E14" s="16">
        <v>5</v>
      </c>
      <c r="F14" s="16">
        <v>2</v>
      </c>
      <c r="G14" s="16">
        <v>5</v>
      </c>
      <c r="H14" s="16">
        <v>48</v>
      </c>
      <c r="I14" s="16">
        <v>42</v>
      </c>
      <c r="J14" s="16">
        <f t="shared" si="4"/>
        <v>6</v>
      </c>
      <c r="K14" s="18">
        <f t="shared" si="5"/>
        <v>1.1428571428571428</v>
      </c>
      <c r="L14" s="7">
        <f t="shared" si="1"/>
        <v>1416.6666666666667</v>
      </c>
      <c r="M14" s="3">
        <v>200</v>
      </c>
      <c r="N14" s="3">
        <v>0</v>
      </c>
      <c r="O14" s="2">
        <f t="shared" si="0"/>
        <v>1616.6666666666667</v>
      </c>
      <c r="P14" t="s">
        <v>72</v>
      </c>
    </row>
    <row r="15" spans="1:16" ht="15.75">
      <c r="A15" s="14" t="s">
        <v>30</v>
      </c>
      <c r="B15" s="15" t="s">
        <v>52</v>
      </c>
      <c r="C15" s="16">
        <v>16</v>
      </c>
      <c r="D15" s="16">
        <v>11</v>
      </c>
      <c r="E15" s="16">
        <v>5</v>
      </c>
      <c r="F15" s="16">
        <v>1</v>
      </c>
      <c r="G15" s="16">
        <v>5</v>
      </c>
      <c r="H15" s="16">
        <v>39</v>
      </c>
      <c r="I15" s="16">
        <v>37</v>
      </c>
      <c r="J15" s="16">
        <f t="shared" si="4"/>
        <v>2</v>
      </c>
      <c r="K15" s="18">
        <f t="shared" si="5"/>
        <v>1.0540540540540539</v>
      </c>
      <c r="L15" s="7">
        <f t="shared" si="1"/>
        <v>1454.5454545454545</v>
      </c>
      <c r="M15" s="3">
        <v>50</v>
      </c>
      <c r="N15" s="3">
        <v>0</v>
      </c>
      <c r="O15" s="2">
        <f t="shared" si="0"/>
        <v>1504.5454545454545</v>
      </c>
      <c r="P15" t="s">
        <v>72</v>
      </c>
    </row>
    <row r="16" spans="1:16" ht="15.75">
      <c r="A16" s="14" t="s">
        <v>31</v>
      </c>
      <c r="B16" s="15" t="s">
        <v>53</v>
      </c>
      <c r="C16" s="16">
        <v>16</v>
      </c>
      <c r="D16" s="16">
        <v>11</v>
      </c>
      <c r="E16" s="16">
        <v>5</v>
      </c>
      <c r="F16" s="16">
        <v>1</v>
      </c>
      <c r="G16" s="16">
        <v>5</v>
      </c>
      <c r="H16" s="16">
        <v>34</v>
      </c>
      <c r="I16" s="16">
        <v>37</v>
      </c>
      <c r="J16" s="16">
        <f t="shared" si="4"/>
        <v>-3</v>
      </c>
      <c r="K16" s="18">
        <f t="shared" si="5"/>
        <v>0.91891891891891897</v>
      </c>
      <c r="L16" s="7">
        <f t="shared" si="1"/>
        <v>1454.5454545454545</v>
      </c>
      <c r="M16" s="6">
        <v>50</v>
      </c>
      <c r="N16" s="6">
        <v>0</v>
      </c>
      <c r="O16" s="2">
        <f t="shared" si="0"/>
        <v>1504.5454545454545</v>
      </c>
      <c r="P16" t="s">
        <v>72</v>
      </c>
    </row>
    <row r="17" spans="1:16" ht="16.5" customHeight="1">
      <c r="A17" s="14" t="s">
        <v>32</v>
      </c>
      <c r="B17" s="15" t="s">
        <v>54</v>
      </c>
      <c r="C17" s="4">
        <v>16</v>
      </c>
      <c r="D17" s="4">
        <v>12</v>
      </c>
      <c r="E17" s="4">
        <v>5</v>
      </c>
      <c r="F17" s="4">
        <v>1</v>
      </c>
      <c r="G17" s="4">
        <v>6</v>
      </c>
      <c r="H17" s="4">
        <v>23</v>
      </c>
      <c r="I17" s="4">
        <v>36</v>
      </c>
      <c r="J17" s="4">
        <f t="shared" si="4"/>
        <v>-13</v>
      </c>
      <c r="K17" s="7">
        <f t="shared" si="5"/>
        <v>0.63888888888888884</v>
      </c>
      <c r="L17" s="7">
        <f t="shared" si="1"/>
        <v>1333.3333333333333</v>
      </c>
      <c r="M17" s="3">
        <v>100</v>
      </c>
      <c r="N17" s="3">
        <v>10</v>
      </c>
      <c r="O17" s="2">
        <f t="shared" si="0"/>
        <v>1443.3333333333333</v>
      </c>
      <c r="P17" t="s">
        <v>72</v>
      </c>
    </row>
    <row r="18" spans="1:16" ht="15.75">
      <c r="A18" s="14" t="s">
        <v>33</v>
      </c>
      <c r="B18" s="15" t="s">
        <v>55</v>
      </c>
      <c r="C18" s="16">
        <v>14</v>
      </c>
      <c r="D18" s="16">
        <v>11</v>
      </c>
      <c r="E18" s="16">
        <v>4</v>
      </c>
      <c r="F18" s="16">
        <v>2</v>
      </c>
      <c r="G18" s="16">
        <v>5</v>
      </c>
      <c r="H18" s="16">
        <v>38</v>
      </c>
      <c r="I18" s="16">
        <v>34</v>
      </c>
      <c r="J18" s="16">
        <f t="shared" si="4"/>
        <v>4</v>
      </c>
      <c r="K18" s="18">
        <f t="shared" si="5"/>
        <v>1.1176470588235294</v>
      </c>
      <c r="L18" s="7">
        <f t="shared" si="1"/>
        <v>1272.7272727272727</v>
      </c>
      <c r="M18" s="3">
        <v>50</v>
      </c>
      <c r="N18" s="3">
        <v>0</v>
      </c>
      <c r="O18" s="2">
        <f t="shared" si="0"/>
        <v>1322.7272727272727</v>
      </c>
      <c r="P18" t="s">
        <v>72</v>
      </c>
    </row>
    <row r="19" spans="1:16" ht="15.75">
      <c r="A19" s="14" t="s">
        <v>34</v>
      </c>
      <c r="B19" s="15" t="s">
        <v>56</v>
      </c>
      <c r="C19" s="4">
        <v>16</v>
      </c>
      <c r="D19" s="4">
        <v>12</v>
      </c>
      <c r="E19" s="4">
        <v>5</v>
      </c>
      <c r="F19" s="4">
        <v>1</v>
      </c>
      <c r="G19" s="4">
        <v>6</v>
      </c>
      <c r="H19" s="4">
        <v>23</v>
      </c>
      <c r="I19" s="4">
        <v>25</v>
      </c>
      <c r="J19" s="4">
        <f t="shared" si="4"/>
        <v>-2</v>
      </c>
      <c r="K19" s="7">
        <f t="shared" si="5"/>
        <v>0.92</v>
      </c>
      <c r="L19" s="7">
        <f t="shared" si="1"/>
        <v>1333.3333333333333</v>
      </c>
      <c r="M19" s="6">
        <v>100</v>
      </c>
      <c r="N19" s="6">
        <v>20</v>
      </c>
      <c r="O19" s="2">
        <f t="shared" si="0"/>
        <v>1453.3333333333333</v>
      </c>
      <c r="P19" t="s">
        <v>72</v>
      </c>
    </row>
    <row r="20" spans="1:16" ht="15.75">
      <c r="A20" s="14" t="s">
        <v>35</v>
      </c>
      <c r="B20" s="15" t="s">
        <v>57</v>
      </c>
      <c r="C20" s="16">
        <v>13</v>
      </c>
      <c r="D20" s="16">
        <v>11</v>
      </c>
      <c r="E20" s="16">
        <v>4</v>
      </c>
      <c r="F20" s="16">
        <v>1</v>
      </c>
      <c r="G20" s="16">
        <v>6</v>
      </c>
      <c r="H20" s="16">
        <v>35</v>
      </c>
      <c r="I20" s="16">
        <v>40</v>
      </c>
      <c r="J20" s="16">
        <f t="shared" si="4"/>
        <v>-5</v>
      </c>
      <c r="K20" s="18">
        <f t="shared" si="5"/>
        <v>0.875</v>
      </c>
      <c r="L20" s="7">
        <f t="shared" si="1"/>
        <v>1181.818181818182</v>
      </c>
      <c r="M20" s="6">
        <v>50</v>
      </c>
      <c r="N20" s="6">
        <v>0</v>
      </c>
      <c r="O20" s="2">
        <f t="shared" si="0"/>
        <v>1231.818181818182</v>
      </c>
      <c r="P20" t="s">
        <v>72</v>
      </c>
    </row>
    <row r="21" spans="1:16" ht="15.75">
      <c r="A21" s="14" t="s">
        <v>36</v>
      </c>
      <c r="B21" s="15" t="s">
        <v>58</v>
      </c>
      <c r="C21" s="4">
        <v>14</v>
      </c>
      <c r="D21" s="4">
        <v>12</v>
      </c>
      <c r="E21" s="4">
        <v>5</v>
      </c>
      <c r="F21" s="4">
        <v>2</v>
      </c>
      <c r="G21" s="4">
        <v>5</v>
      </c>
      <c r="H21" s="4">
        <v>41</v>
      </c>
      <c r="I21" s="4">
        <v>33</v>
      </c>
      <c r="J21" s="4">
        <f t="shared" ref="J21:J22" si="6">H21-I21</f>
        <v>8</v>
      </c>
      <c r="K21" s="7">
        <f t="shared" ref="K21:K22" si="7">H21/I21</f>
        <v>1.2424242424242424</v>
      </c>
      <c r="L21" s="7">
        <f t="shared" si="1"/>
        <v>1166.6666666666667</v>
      </c>
      <c r="M21" s="5">
        <v>150</v>
      </c>
      <c r="N21" s="5">
        <v>60</v>
      </c>
      <c r="O21" s="2">
        <f t="shared" si="0"/>
        <v>1376.6666666666667</v>
      </c>
      <c r="P21" t="s">
        <v>72</v>
      </c>
    </row>
    <row r="22" spans="1:16" ht="15.75">
      <c r="A22" s="14" t="s">
        <v>37</v>
      </c>
      <c r="B22" s="15" t="s">
        <v>59</v>
      </c>
      <c r="C22" s="4">
        <v>14</v>
      </c>
      <c r="D22" s="4">
        <v>12</v>
      </c>
      <c r="E22" s="4">
        <v>5</v>
      </c>
      <c r="F22" s="4">
        <v>2</v>
      </c>
      <c r="G22" s="4">
        <v>5</v>
      </c>
      <c r="H22" s="4">
        <v>28</v>
      </c>
      <c r="I22" s="4">
        <v>26</v>
      </c>
      <c r="J22" s="4">
        <f t="shared" si="6"/>
        <v>2</v>
      </c>
      <c r="K22" s="7">
        <f t="shared" si="7"/>
        <v>1.0769230769230769</v>
      </c>
      <c r="L22" s="7">
        <f t="shared" si="1"/>
        <v>1166.6666666666667</v>
      </c>
      <c r="M22" s="5">
        <v>150</v>
      </c>
      <c r="N22" s="5">
        <v>40</v>
      </c>
      <c r="O22" s="2">
        <f t="shared" si="0"/>
        <v>1356.6666666666667</v>
      </c>
      <c r="P22" t="s">
        <v>72</v>
      </c>
    </row>
    <row r="23" spans="1:16" ht="15.75">
      <c r="A23" s="14" t="s">
        <v>38</v>
      </c>
      <c r="B23" s="15" t="s">
        <v>60</v>
      </c>
      <c r="C23" s="16">
        <v>11</v>
      </c>
      <c r="D23" s="16">
        <v>10</v>
      </c>
      <c r="E23" s="16">
        <v>3</v>
      </c>
      <c r="F23" s="16">
        <v>2</v>
      </c>
      <c r="G23" s="16">
        <v>5</v>
      </c>
      <c r="H23" s="16">
        <v>43</v>
      </c>
      <c r="I23" s="16">
        <v>45</v>
      </c>
      <c r="J23" s="16">
        <v>-2</v>
      </c>
      <c r="K23" s="18">
        <v>0.96</v>
      </c>
      <c r="L23" s="7">
        <f t="shared" si="1"/>
        <v>1100</v>
      </c>
      <c r="M23" s="5">
        <v>0</v>
      </c>
      <c r="N23" s="5">
        <v>0</v>
      </c>
      <c r="O23" s="2">
        <f t="shared" si="0"/>
        <v>1100</v>
      </c>
      <c r="P23" t="s">
        <v>72</v>
      </c>
    </row>
    <row r="24" spans="1:16" ht="15.75">
      <c r="A24" s="14" t="s">
        <v>39</v>
      </c>
      <c r="B24" s="15" t="s">
        <v>61</v>
      </c>
      <c r="C24" s="16">
        <v>11</v>
      </c>
      <c r="D24" s="16">
        <v>10</v>
      </c>
      <c r="E24" s="16">
        <v>3</v>
      </c>
      <c r="F24" s="16">
        <v>2</v>
      </c>
      <c r="G24" s="16">
        <v>5</v>
      </c>
      <c r="H24" s="16">
        <v>28</v>
      </c>
      <c r="I24" s="16">
        <v>44</v>
      </c>
      <c r="J24" s="16">
        <v>-16</v>
      </c>
      <c r="K24" s="18">
        <v>0.64</v>
      </c>
      <c r="L24" s="7">
        <f t="shared" si="1"/>
        <v>1100</v>
      </c>
      <c r="M24" s="5">
        <v>0</v>
      </c>
      <c r="N24" s="5">
        <v>0</v>
      </c>
      <c r="O24" s="2">
        <f t="shared" si="0"/>
        <v>1100</v>
      </c>
      <c r="P24" t="s">
        <v>72</v>
      </c>
    </row>
    <row r="25" spans="1:16" ht="16.5" customHeight="1">
      <c r="A25" s="14" t="s">
        <v>40</v>
      </c>
      <c r="B25" s="15" t="s">
        <v>62</v>
      </c>
      <c r="C25" s="16">
        <v>9</v>
      </c>
      <c r="D25" s="16">
        <v>10</v>
      </c>
      <c r="E25" s="16">
        <v>3</v>
      </c>
      <c r="F25" s="16">
        <v>0</v>
      </c>
      <c r="G25" s="16">
        <v>7</v>
      </c>
      <c r="H25" s="16">
        <v>30</v>
      </c>
      <c r="I25" s="16">
        <v>43</v>
      </c>
      <c r="J25" s="16">
        <v>-13</v>
      </c>
      <c r="K25" s="18">
        <v>0.7</v>
      </c>
      <c r="L25" s="7">
        <f t="shared" si="1"/>
        <v>900</v>
      </c>
      <c r="M25" s="3">
        <v>0</v>
      </c>
      <c r="N25" s="3">
        <v>0</v>
      </c>
      <c r="O25" s="2">
        <f t="shared" si="0"/>
        <v>900</v>
      </c>
      <c r="P25" t="s">
        <v>72</v>
      </c>
    </row>
    <row r="26" spans="1:16" ht="15.75">
      <c r="A26" s="14" t="s">
        <v>41</v>
      </c>
      <c r="B26" s="15" t="s">
        <v>63</v>
      </c>
      <c r="C26" s="16">
        <v>6</v>
      </c>
      <c r="D26" s="16">
        <v>10</v>
      </c>
      <c r="E26" s="16">
        <v>2</v>
      </c>
      <c r="F26" s="16">
        <v>0</v>
      </c>
      <c r="G26" s="16">
        <v>8</v>
      </c>
      <c r="H26" s="16">
        <v>26</v>
      </c>
      <c r="I26" s="16">
        <v>52</v>
      </c>
      <c r="J26" s="16">
        <v>-26</v>
      </c>
      <c r="K26" s="18">
        <v>0.5</v>
      </c>
      <c r="L26" s="7">
        <f t="shared" si="1"/>
        <v>600</v>
      </c>
      <c r="M26" s="3">
        <v>0</v>
      </c>
      <c r="N26" s="3">
        <v>0</v>
      </c>
      <c r="O26" s="2">
        <f t="shared" si="0"/>
        <v>600</v>
      </c>
      <c r="P26" t="s">
        <v>72</v>
      </c>
    </row>
    <row r="27" spans="1:16" ht="15.75">
      <c r="A27" s="14" t="s">
        <v>42</v>
      </c>
      <c r="B27" s="15" t="s">
        <v>64</v>
      </c>
      <c r="C27" s="16">
        <v>6</v>
      </c>
      <c r="D27" s="16">
        <v>10</v>
      </c>
      <c r="E27" s="16">
        <v>2</v>
      </c>
      <c r="F27" s="16">
        <v>0</v>
      </c>
      <c r="G27" s="16">
        <v>8</v>
      </c>
      <c r="H27" s="16">
        <v>26</v>
      </c>
      <c r="I27" s="16">
        <v>62</v>
      </c>
      <c r="J27" s="16">
        <v>-36</v>
      </c>
      <c r="K27" s="18">
        <v>0.42</v>
      </c>
      <c r="L27" s="7">
        <f t="shared" si="1"/>
        <v>600</v>
      </c>
      <c r="M27" s="5">
        <v>0</v>
      </c>
      <c r="N27" s="5">
        <v>0</v>
      </c>
      <c r="O27" s="2">
        <f t="shared" si="0"/>
        <v>600</v>
      </c>
      <c r="P27" t="s">
        <v>72</v>
      </c>
    </row>
    <row r="28" spans="1:16" ht="15.75">
      <c r="A28" s="14" t="s">
        <v>43</v>
      </c>
      <c r="B28" s="15" t="s">
        <v>65</v>
      </c>
      <c r="C28" s="16">
        <v>3</v>
      </c>
      <c r="D28" s="16">
        <v>10</v>
      </c>
      <c r="E28" s="16">
        <v>1</v>
      </c>
      <c r="F28" s="16">
        <v>0</v>
      </c>
      <c r="G28" s="16">
        <v>9</v>
      </c>
      <c r="H28" s="16">
        <v>17</v>
      </c>
      <c r="I28" s="16">
        <v>78</v>
      </c>
      <c r="J28" s="16">
        <v>-60</v>
      </c>
      <c r="K28" s="18">
        <v>0.22</v>
      </c>
      <c r="L28" s="7">
        <f t="shared" si="1"/>
        <v>300</v>
      </c>
      <c r="M28" s="5">
        <v>0</v>
      </c>
      <c r="N28" s="5">
        <v>0</v>
      </c>
      <c r="O28" s="2">
        <f t="shared" si="0"/>
        <v>300</v>
      </c>
      <c r="P28" t="s">
        <v>72</v>
      </c>
    </row>
    <row r="29" spans="1:16">
      <c r="A29" s="10"/>
    </row>
    <row r="32" spans="1:16" ht="17.25" customHeight="1">
      <c r="A32" s="33" t="s">
        <v>13</v>
      </c>
      <c r="B32" s="33"/>
      <c r="C32" s="8" t="s">
        <v>1</v>
      </c>
      <c r="D32" s="8" t="s">
        <v>2</v>
      </c>
      <c r="E32" s="8" t="s">
        <v>3</v>
      </c>
      <c r="F32" s="8" t="s">
        <v>4</v>
      </c>
      <c r="G32" s="8" t="s">
        <v>5</v>
      </c>
      <c r="H32" s="8" t="s">
        <v>6</v>
      </c>
      <c r="I32" s="8" t="s">
        <v>7</v>
      </c>
      <c r="J32" s="8" t="s">
        <v>8</v>
      </c>
      <c r="K32" s="8" t="s">
        <v>9</v>
      </c>
      <c r="L32" s="8" t="s">
        <v>10</v>
      </c>
      <c r="M32" s="9" t="s">
        <v>11</v>
      </c>
      <c r="N32" s="9" t="s">
        <v>12</v>
      </c>
      <c r="O32" s="9" t="s">
        <v>16</v>
      </c>
    </row>
    <row r="33" spans="1:16" ht="15.75">
      <c r="A33" s="14" t="s">
        <v>22</v>
      </c>
      <c r="B33" s="15" t="s">
        <v>56</v>
      </c>
      <c r="C33" s="17">
        <v>25</v>
      </c>
      <c r="D33" s="17">
        <v>10</v>
      </c>
      <c r="E33" s="17">
        <v>8</v>
      </c>
      <c r="F33" s="17">
        <v>1</v>
      </c>
      <c r="G33" s="17">
        <v>1</v>
      </c>
      <c r="H33" s="17">
        <v>49</v>
      </c>
      <c r="I33" s="17">
        <v>12</v>
      </c>
      <c r="J33" s="17">
        <v>37</v>
      </c>
      <c r="K33" s="26">
        <f>H33/I33</f>
        <v>4.083333333333333</v>
      </c>
      <c r="L33" s="26">
        <f>C33/D33*1000</f>
        <v>2500</v>
      </c>
      <c r="M33" s="23">
        <v>600</v>
      </c>
      <c r="N33" s="23"/>
      <c r="O33" s="24">
        <f t="shared" ref="O33:O54" si="8">L33+M33+N33</f>
        <v>3100</v>
      </c>
      <c r="P33" t="s">
        <v>72</v>
      </c>
    </row>
    <row r="34" spans="1:16" ht="15.75">
      <c r="A34" s="14" t="s">
        <v>23</v>
      </c>
      <c r="B34" s="15" t="s">
        <v>48</v>
      </c>
      <c r="C34" s="16">
        <v>24</v>
      </c>
      <c r="D34" s="16">
        <v>12</v>
      </c>
      <c r="E34" s="16">
        <v>7</v>
      </c>
      <c r="F34" s="16">
        <v>3</v>
      </c>
      <c r="G34" s="16">
        <v>2</v>
      </c>
      <c r="H34" s="16">
        <v>39</v>
      </c>
      <c r="I34" s="16">
        <v>28</v>
      </c>
      <c r="J34" s="16">
        <f>H34-I34</f>
        <v>11</v>
      </c>
      <c r="K34" s="19">
        <f>H34/I34</f>
        <v>1.3928571428571428</v>
      </c>
      <c r="L34" s="19">
        <f t="shared" ref="L34:L54" si="9">C34/D34*1000</f>
        <v>2000</v>
      </c>
      <c r="M34" s="1">
        <v>200</v>
      </c>
      <c r="N34" s="3">
        <v>0</v>
      </c>
      <c r="O34" s="2">
        <f t="shared" si="8"/>
        <v>2200</v>
      </c>
      <c r="P34" t="s">
        <v>72</v>
      </c>
    </row>
    <row r="35" spans="1:16" ht="15.75">
      <c r="A35" s="14" t="s">
        <v>24</v>
      </c>
      <c r="B35" s="15" t="s">
        <v>50</v>
      </c>
      <c r="C35" s="17">
        <v>22</v>
      </c>
      <c r="D35" s="17">
        <v>10</v>
      </c>
      <c r="E35" s="17">
        <v>7</v>
      </c>
      <c r="F35" s="17">
        <v>1</v>
      </c>
      <c r="G35" s="17">
        <v>2</v>
      </c>
      <c r="H35" s="17">
        <v>46</v>
      </c>
      <c r="I35" s="17">
        <v>29</v>
      </c>
      <c r="J35" s="17">
        <v>17</v>
      </c>
      <c r="K35" s="26">
        <f t="shared" ref="K35:K54" si="10">H35/I35</f>
        <v>1.5862068965517242</v>
      </c>
      <c r="L35" s="26">
        <f t="shared" si="9"/>
        <v>2200</v>
      </c>
      <c r="M35" s="25">
        <v>600</v>
      </c>
      <c r="N35" s="23"/>
      <c r="O35" s="24">
        <f t="shared" si="8"/>
        <v>2800</v>
      </c>
      <c r="P35" t="s">
        <v>72</v>
      </c>
    </row>
    <row r="36" spans="1:16" ht="15.75">
      <c r="A36" s="14" t="s">
        <v>25</v>
      </c>
      <c r="B36" s="15" t="s">
        <v>69</v>
      </c>
      <c r="C36" s="16">
        <v>21</v>
      </c>
      <c r="D36" s="16">
        <v>12</v>
      </c>
      <c r="E36" s="16">
        <v>6</v>
      </c>
      <c r="F36" s="16">
        <v>3</v>
      </c>
      <c r="G36" s="16">
        <v>3</v>
      </c>
      <c r="H36" s="16">
        <v>26</v>
      </c>
      <c r="I36" s="16">
        <v>13</v>
      </c>
      <c r="J36" s="16">
        <f>H36-I36</f>
        <v>13</v>
      </c>
      <c r="K36" s="19">
        <f>H36/I36</f>
        <v>2</v>
      </c>
      <c r="L36" s="19">
        <f t="shared" si="9"/>
        <v>1750</v>
      </c>
      <c r="M36" s="3">
        <v>200</v>
      </c>
      <c r="N36" s="3">
        <v>0</v>
      </c>
      <c r="O36" s="2">
        <f t="shared" si="8"/>
        <v>1950</v>
      </c>
      <c r="P36" t="s">
        <v>72</v>
      </c>
    </row>
    <row r="37" spans="1:16" ht="15.75">
      <c r="A37" s="14" t="s">
        <v>26</v>
      </c>
      <c r="B37" s="15" t="s">
        <v>53</v>
      </c>
      <c r="C37" s="4">
        <v>24</v>
      </c>
      <c r="D37" s="4">
        <v>14</v>
      </c>
      <c r="E37" s="4">
        <v>7</v>
      </c>
      <c r="F37" s="4">
        <v>3</v>
      </c>
      <c r="G37" s="4">
        <v>4</v>
      </c>
      <c r="H37" s="4">
        <v>49</v>
      </c>
      <c r="I37" s="4">
        <v>22</v>
      </c>
      <c r="J37" s="4">
        <f t="shared" ref="J37" si="11">H37-I37</f>
        <v>27</v>
      </c>
      <c r="K37" s="12">
        <f t="shared" si="10"/>
        <v>2.2272727272727271</v>
      </c>
      <c r="L37" s="19">
        <f t="shared" si="9"/>
        <v>1714.2857142857142</v>
      </c>
      <c r="M37" s="3">
        <v>400</v>
      </c>
      <c r="N37" s="3">
        <v>200</v>
      </c>
      <c r="O37" s="2">
        <f t="shared" si="8"/>
        <v>2314.2857142857142</v>
      </c>
      <c r="P37" t="s">
        <v>72</v>
      </c>
    </row>
    <row r="38" spans="1:16" ht="15.75">
      <c r="A38" s="14" t="s">
        <v>27</v>
      </c>
      <c r="B38" s="15" t="s">
        <v>57</v>
      </c>
      <c r="C38" s="16">
        <v>22</v>
      </c>
      <c r="D38" s="16">
        <v>12</v>
      </c>
      <c r="E38" s="16">
        <v>7</v>
      </c>
      <c r="F38" s="16">
        <v>1</v>
      </c>
      <c r="G38" s="16">
        <v>4</v>
      </c>
      <c r="H38" s="16">
        <v>50</v>
      </c>
      <c r="I38" s="16">
        <v>42</v>
      </c>
      <c r="J38" s="16">
        <f>H38-I38</f>
        <v>8</v>
      </c>
      <c r="K38" s="19">
        <f>H38/I38</f>
        <v>1.1904761904761905</v>
      </c>
      <c r="L38" s="19">
        <f t="shared" si="9"/>
        <v>1833.3333333333333</v>
      </c>
      <c r="M38" s="3">
        <v>200</v>
      </c>
      <c r="N38" s="3">
        <v>0</v>
      </c>
      <c r="O38" s="2">
        <f t="shared" si="8"/>
        <v>2033.3333333333333</v>
      </c>
      <c r="P38" t="s">
        <v>72</v>
      </c>
    </row>
    <row r="39" spans="1:16" ht="15.75">
      <c r="A39" s="14" t="s">
        <v>28</v>
      </c>
      <c r="B39" s="15" t="s">
        <v>61</v>
      </c>
      <c r="C39" s="4">
        <v>25</v>
      </c>
      <c r="D39" s="4">
        <v>12</v>
      </c>
      <c r="E39" s="4">
        <v>8</v>
      </c>
      <c r="F39" s="4">
        <v>1</v>
      </c>
      <c r="G39" s="4">
        <v>3</v>
      </c>
      <c r="H39" s="4">
        <v>36</v>
      </c>
      <c r="I39" s="4">
        <v>25</v>
      </c>
      <c r="J39" s="4">
        <f>H39-I39</f>
        <v>11</v>
      </c>
      <c r="K39" s="12">
        <f>H39/I39</f>
        <v>1.44</v>
      </c>
      <c r="L39" s="19">
        <f t="shared" si="9"/>
        <v>2083.3333333333335</v>
      </c>
      <c r="M39" s="6">
        <v>150</v>
      </c>
      <c r="N39" s="3">
        <v>40</v>
      </c>
      <c r="O39" s="2">
        <f t="shared" si="8"/>
        <v>2273.3333333333335</v>
      </c>
      <c r="P39" t="s">
        <v>72</v>
      </c>
    </row>
    <row r="40" spans="1:16" ht="15.75">
      <c r="A40" s="14" t="s">
        <v>29</v>
      </c>
      <c r="B40" s="15" t="s">
        <v>70</v>
      </c>
      <c r="C40" s="4">
        <v>23</v>
      </c>
      <c r="D40" s="4">
        <v>14</v>
      </c>
      <c r="E40" s="4">
        <v>7</v>
      </c>
      <c r="F40" s="4">
        <v>2</v>
      </c>
      <c r="G40" s="4">
        <v>5</v>
      </c>
      <c r="H40" s="4">
        <v>38</v>
      </c>
      <c r="I40" s="4">
        <v>29</v>
      </c>
      <c r="J40" s="4">
        <f t="shared" ref="J40" si="12">H40-I40</f>
        <v>9</v>
      </c>
      <c r="K40" s="12">
        <f t="shared" si="10"/>
        <v>1.3103448275862069</v>
      </c>
      <c r="L40" s="19">
        <f t="shared" si="9"/>
        <v>1642.8571428571429</v>
      </c>
      <c r="M40" s="6">
        <v>400</v>
      </c>
      <c r="N40" s="5">
        <v>100</v>
      </c>
      <c r="O40" s="2">
        <f t="shared" si="8"/>
        <v>2142.8571428571431</v>
      </c>
      <c r="P40" t="s">
        <v>72</v>
      </c>
    </row>
    <row r="41" spans="1:16" ht="15.75">
      <c r="A41" s="14" t="s">
        <v>30</v>
      </c>
      <c r="B41" s="15" t="s">
        <v>68</v>
      </c>
      <c r="C41" s="4">
        <v>19</v>
      </c>
      <c r="D41" s="4">
        <v>12</v>
      </c>
      <c r="E41" s="4">
        <v>6</v>
      </c>
      <c r="F41" s="4">
        <v>1</v>
      </c>
      <c r="G41" s="4">
        <v>5</v>
      </c>
      <c r="H41" s="4">
        <v>46</v>
      </c>
      <c r="I41" s="4">
        <v>29</v>
      </c>
      <c r="J41" s="4">
        <f>H41-I41</f>
        <v>17</v>
      </c>
      <c r="K41" s="12">
        <f>H41/I41</f>
        <v>1.5862068965517242</v>
      </c>
      <c r="L41" s="19">
        <f t="shared" si="9"/>
        <v>1583.3333333333333</v>
      </c>
      <c r="M41" s="3">
        <v>100</v>
      </c>
      <c r="N41" s="3">
        <v>20</v>
      </c>
      <c r="O41" s="2">
        <f t="shared" si="8"/>
        <v>1703.3333333333333</v>
      </c>
      <c r="P41" t="s">
        <v>72</v>
      </c>
    </row>
    <row r="42" spans="1:16" ht="15.75">
      <c r="A42" s="14" t="s">
        <v>31</v>
      </c>
      <c r="B42" s="15" t="s">
        <v>64</v>
      </c>
      <c r="C42" s="16">
        <v>18</v>
      </c>
      <c r="D42" s="16">
        <v>12</v>
      </c>
      <c r="E42" s="16">
        <v>6</v>
      </c>
      <c r="F42" s="16">
        <v>0</v>
      </c>
      <c r="G42" s="16">
        <v>6</v>
      </c>
      <c r="H42" s="16">
        <v>31</v>
      </c>
      <c r="I42" s="16">
        <v>25</v>
      </c>
      <c r="J42" s="16">
        <f>H42-I42</f>
        <v>6</v>
      </c>
      <c r="K42" s="19">
        <f>H42/I42</f>
        <v>1.24</v>
      </c>
      <c r="L42" s="19">
        <f t="shared" si="9"/>
        <v>1500</v>
      </c>
      <c r="M42" s="3">
        <v>200</v>
      </c>
      <c r="N42" s="3">
        <v>0</v>
      </c>
      <c r="O42" s="2">
        <f t="shared" si="8"/>
        <v>1700</v>
      </c>
      <c r="P42" t="s">
        <v>72</v>
      </c>
    </row>
    <row r="43" spans="1:16" ht="15.75">
      <c r="A43" s="14" t="s">
        <v>32</v>
      </c>
      <c r="B43" s="15" t="s">
        <v>46</v>
      </c>
      <c r="C43" s="16">
        <v>17</v>
      </c>
      <c r="D43" s="16">
        <v>11</v>
      </c>
      <c r="E43" s="16">
        <v>5</v>
      </c>
      <c r="F43" s="16">
        <v>2</v>
      </c>
      <c r="G43" s="16">
        <v>4</v>
      </c>
      <c r="H43" s="16">
        <v>35</v>
      </c>
      <c r="I43" s="16">
        <v>33</v>
      </c>
      <c r="J43" s="16">
        <f>H43-I43</f>
        <v>2</v>
      </c>
      <c r="K43" s="19">
        <f>H43/I43</f>
        <v>1.0606060606060606</v>
      </c>
      <c r="L43" s="19">
        <f t="shared" si="9"/>
        <v>1545.4545454545455</v>
      </c>
      <c r="M43" s="3">
        <v>50</v>
      </c>
      <c r="N43" s="3">
        <v>0</v>
      </c>
      <c r="O43" s="2">
        <f t="shared" si="8"/>
        <v>1595.4545454545455</v>
      </c>
      <c r="P43" t="s">
        <v>72</v>
      </c>
    </row>
    <row r="44" spans="1:16" ht="15.75">
      <c r="A44" s="14" t="s">
        <v>33</v>
      </c>
      <c r="B44" s="15" t="s">
        <v>58</v>
      </c>
      <c r="C44" s="16">
        <v>13</v>
      </c>
      <c r="D44" s="16">
        <v>11</v>
      </c>
      <c r="E44" s="16">
        <v>4</v>
      </c>
      <c r="F44" s="16">
        <v>1</v>
      </c>
      <c r="G44" s="16">
        <v>6</v>
      </c>
      <c r="H44" s="16">
        <v>24</v>
      </c>
      <c r="I44" s="16">
        <v>34</v>
      </c>
      <c r="J44" s="16">
        <f>H44-I44</f>
        <v>-10</v>
      </c>
      <c r="K44" s="19">
        <f>H44/I44</f>
        <v>0.70588235294117652</v>
      </c>
      <c r="L44" s="19">
        <f t="shared" si="9"/>
        <v>1181.818181818182</v>
      </c>
      <c r="M44" s="6">
        <v>50</v>
      </c>
      <c r="N44" s="5">
        <v>0</v>
      </c>
      <c r="O44" s="2">
        <f t="shared" si="8"/>
        <v>1231.818181818182</v>
      </c>
      <c r="P44" t="s">
        <v>72</v>
      </c>
    </row>
    <row r="45" spans="1:16" ht="16.5" customHeight="1">
      <c r="A45" s="14" t="s">
        <v>34</v>
      </c>
      <c r="B45" s="15" t="s">
        <v>62</v>
      </c>
      <c r="C45" s="4">
        <v>19</v>
      </c>
      <c r="D45" s="4">
        <v>12</v>
      </c>
      <c r="E45" s="4">
        <v>6</v>
      </c>
      <c r="F45" s="4">
        <v>1</v>
      </c>
      <c r="G45" s="4">
        <v>5</v>
      </c>
      <c r="H45" s="4">
        <v>47</v>
      </c>
      <c r="I45" s="4">
        <v>47</v>
      </c>
      <c r="J45" s="4">
        <f t="shared" ref="J45" si="13">H45-I45</f>
        <v>0</v>
      </c>
      <c r="K45" s="12">
        <f t="shared" si="10"/>
        <v>1</v>
      </c>
      <c r="L45" s="19">
        <f t="shared" si="9"/>
        <v>1583.3333333333333</v>
      </c>
      <c r="M45" s="6">
        <v>150</v>
      </c>
      <c r="N45" s="5">
        <v>60</v>
      </c>
      <c r="O45" s="2">
        <f t="shared" si="8"/>
        <v>1793.3333333333333</v>
      </c>
      <c r="P45" t="s">
        <v>72</v>
      </c>
    </row>
    <row r="46" spans="1:16" ht="16.5" customHeight="1">
      <c r="A46" s="14" t="s">
        <v>35</v>
      </c>
      <c r="B46" s="15" t="s">
        <v>54</v>
      </c>
      <c r="C46" s="4">
        <v>15</v>
      </c>
      <c r="D46" s="4">
        <v>12</v>
      </c>
      <c r="E46" s="4">
        <v>5</v>
      </c>
      <c r="F46" s="4">
        <v>0</v>
      </c>
      <c r="G46" s="4">
        <v>7</v>
      </c>
      <c r="H46" s="4">
        <v>33</v>
      </c>
      <c r="I46" s="4">
        <v>35</v>
      </c>
      <c r="J46" s="4">
        <f>H46-I46</f>
        <v>-2</v>
      </c>
      <c r="K46" s="12">
        <f>H46/I46</f>
        <v>0.94285714285714284</v>
      </c>
      <c r="L46" s="19">
        <f t="shared" si="9"/>
        <v>1250</v>
      </c>
      <c r="M46" s="5">
        <v>100</v>
      </c>
      <c r="N46" s="5">
        <v>10</v>
      </c>
      <c r="O46" s="2">
        <f t="shared" si="8"/>
        <v>1360</v>
      </c>
      <c r="P46" t="s">
        <v>72</v>
      </c>
    </row>
    <row r="47" spans="1:16" ht="15.75">
      <c r="A47" s="14" t="s">
        <v>36</v>
      </c>
      <c r="B47" s="15" t="s">
        <v>55</v>
      </c>
      <c r="C47" s="16">
        <v>13</v>
      </c>
      <c r="D47" s="16">
        <v>11</v>
      </c>
      <c r="E47" s="16">
        <v>4</v>
      </c>
      <c r="F47" s="16">
        <v>1</v>
      </c>
      <c r="G47" s="16">
        <v>6</v>
      </c>
      <c r="H47" s="16">
        <v>30</v>
      </c>
      <c r="I47" s="16">
        <v>36</v>
      </c>
      <c r="J47" s="16">
        <f>H47-I47</f>
        <v>-6</v>
      </c>
      <c r="K47" s="19">
        <f>H47/I47</f>
        <v>0.83333333333333337</v>
      </c>
      <c r="L47" s="19">
        <f t="shared" si="9"/>
        <v>1181.818181818182</v>
      </c>
      <c r="M47" s="3">
        <v>50</v>
      </c>
      <c r="N47" s="3">
        <v>0</v>
      </c>
      <c r="O47" s="2">
        <f t="shared" si="8"/>
        <v>1231.818181818182</v>
      </c>
      <c r="P47" t="s">
        <v>72</v>
      </c>
    </row>
    <row r="48" spans="1:16" ht="15.75">
      <c r="A48" s="14" t="s">
        <v>37</v>
      </c>
      <c r="B48" s="15" t="s">
        <v>49</v>
      </c>
      <c r="C48" s="16">
        <v>12</v>
      </c>
      <c r="D48" s="16">
        <v>10</v>
      </c>
      <c r="E48" s="16">
        <v>4</v>
      </c>
      <c r="F48" s="16">
        <v>0</v>
      </c>
      <c r="G48" s="16">
        <v>6</v>
      </c>
      <c r="H48" s="16">
        <v>22</v>
      </c>
      <c r="I48" s="16">
        <v>35</v>
      </c>
      <c r="J48" s="16">
        <v>-13</v>
      </c>
      <c r="K48" s="19">
        <f t="shared" si="10"/>
        <v>0.62857142857142856</v>
      </c>
      <c r="L48" s="19">
        <f t="shared" si="9"/>
        <v>1200</v>
      </c>
      <c r="M48" s="5">
        <v>0</v>
      </c>
      <c r="N48" s="5">
        <v>0</v>
      </c>
      <c r="O48" s="2">
        <f t="shared" si="8"/>
        <v>1200</v>
      </c>
      <c r="P48" t="s">
        <v>72</v>
      </c>
    </row>
    <row r="49" spans="1:16" ht="15.75">
      <c r="A49" s="14" t="s">
        <v>38</v>
      </c>
      <c r="B49" s="15" t="s">
        <v>47</v>
      </c>
      <c r="C49" s="16">
        <v>10</v>
      </c>
      <c r="D49" s="16">
        <v>11</v>
      </c>
      <c r="E49" s="16">
        <v>3</v>
      </c>
      <c r="F49" s="16">
        <v>1</v>
      </c>
      <c r="G49" s="16">
        <v>7</v>
      </c>
      <c r="H49" s="16">
        <v>31</v>
      </c>
      <c r="I49" s="16">
        <v>32</v>
      </c>
      <c r="J49" s="16">
        <f>H49-I49</f>
        <v>-1</v>
      </c>
      <c r="K49" s="19">
        <f>H49/I49</f>
        <v>0.96875</v>
      </c>
      <c r="L49" s="19">
        <f t="shared" si="9"/>
        <v>909.09090909090901</v>
      </c>
      <c r="M49" s="3">
        <v>50</v>
      </c>
      <c r="N49" s="3">
        <v>0</v>
      </c>
      <c r="O49" s="2">
        <f t="shared" si="8"/>
        <v>959.09090909090901</v>
      </c>
      <c r="P49" t="s">
        <v>72</v>
      </c>
    </row>
    <row r="50" spans="1:16" ht="15.75">
      <c r="A50" s="14" t="s">
        <v>39</v>
      </c>
      <c r="B50" s="15" t="s">
        <v>52</v>
      </c>
      <c r="C50" s="16">
        <v>10</v>
      </c>
      <c r="D50" s="16">
        <v>10</v>
      </c>
      <c r="E50" s="16">
        <v>3</v>
      </c>
      <c r="F50" s="16">
        <v>1</v>
      </c>
      <c r="G50" s="16">
        <v>6</v>
      </c>
      <c r="H50" s="16">
        <v>20</v>
      </c>
      <c r="I50" s="16">
        <v>22</v>
      </c>
      <c r="J50" s="16">
        <v>-2</v>
      </c>
      <c r="K50" s="19">
        <f t="shared" si="10"/>
        <v>0.90909090909090906</v>
      </c>
      <c r="L50" s="19">
        <f t="shared" si="9"/>
        <v>1000</v>
      </c>
      <c r="M50" s="5">
        <v>0</v>
      </c>
      <c r="N50" s="5">
        <v>0</v>
      </c>
      <c r="O50" s="2">
        <f t="shared" si="8"/>
        <v>1000</v>
      </c>
      <c r="P50" t="s">
        <v>72</v>
      </c>
    </row>
    <row r="51" spans="1:16" ht="15.75">
      <c r="A51" s="14" t="s">
        <v>40</v>
      </c>
      <c r="B51" s="15" t="s">
        <v>63</v>
      </c>
      <c r="C51" s="16">
        <v>8</v>
      </c>
      <c r="D51" s="16">
        <v>10</v>
      </c>
      <c r="E51" s="16">
        <v>2</v>
      </c>
      <c r="F51" s="16">
        <v>2</v>
      </c>
      <c r="G51" s="16">
        <v>6</v>
      </c>
      <c r="H51" s="16">
        <v>12</v>
      </c>
      <c r="I51" s="16">
        <v>20</v>
      </c>
      <c r="J51" s="16">
        <v>-8</v>
      </c>
      <c r="K51" s="19">
        <f t="shared" si="10"/>
        <v>0.6</v>
      </c>
      <c r="L51" s="19">
        <f t="shared" si="9"/>
        <v>800</v>
      </c>
      <c r="M51" s="5">
        <v>0</v>
      </c>
      <c r="N51" s="5">
        <v>0</v>
      </c>
      <c r="O51" s="2">
        <f t="shared" si="8"/>
        <v>800</v>
      </c>
      <c r="P51" t="s">
        <v>72</v>
      </c>
    </row>
    <row r="52" spans="1:16" ht="15.75">
      <c r="A52" s="14" t="s">
        <v>41</v>
      </c>
      <c r="B52" s="15" t="s">
        <v>51</v>
      </c>
      <c r="C52" s="16">
        <v>7</v>
      </c>
      <c r="D52" s="16">
        <v>10</v>
      </c>
      <c r="E52" s="16">
        <v>2</v>
      </c>
      <c r="F52" s="16">
        <v>1</v>
      </c>
      <c r="G52" s="16">
        <v>7</v>
      </c>
      <c r="H52" s="16">
        <v>21</v>
      </c>
      <c r="I52" s="16">
        <v>36</v>
      </c>
      <c r="J52" s="16">
        <v>-15</v>
      </c>
      <c r="K52" s="19">
        <f t="shared" si="10"/>
        <v>0.58333333333333337</v>
      </c>
      <c r="L52" s="19">
        <f t="shared" si="9"/>
        <v>700</v>
      </c>
      <c r="M52" s="3">
        <v>0</v>
      </c>
      <c r="N52" s="3">
        <v>0</v>
      </c>
      <c r="O52" s="2">
        <f t="shared" si="8"/>
        <v>700</v>
      </c>
      <c r="P52" t="s">
        <v>72</v>
      </c>
    </row>
    <row r="53" spans="1:16" ht="15.75">
      <c r="A53" s="14" t="s">
        <v>42</v>
      </c>
      <c r="B53" s="15" t="s">
        <v>60</v>
      </c>
      <c r="C53" s="16">
        <v>4</v>
      </c>
      <c r="D53" s="16">
        <v>10</v>
      </c>
      <c r="E53" s="16">
        <v>1</v>
      </c>
      <c r="F53" s="16">
        <v>1</v>
      </c>
      <c r="G53" s="16">
        <v>8</v>
      </c>
      <c r="H53" s="16">
        <v>14</v>
      </c>
      <c r="I53" s="16">
        <v>78</v>
      </c>
      <c r="J53" s="16">
        <v>-64</v>
      </c>
      <c r="K53" s="19">
        <f t="shared" si="10"/>
        <v>0.17948717948717949</v>
      </c>
      <c r="L53" s="19">
        <f t="shared" si="9"/>
        <v>400</v>
      </c>
      <c r="M53" s="5">
        <v>0</v>
      </c>
      <c r="N53" s="5">
        <v>0</v>
      </c>
      <c r="O53" s="2">
        <f t="shared" si="8"/>
        <v>400</v>
      </c>
      <c r="P53" t="s">
        <v>72</v>
      </c>
    </row>
    <row r="54" spans="1:16" ht="15.75">
      <c r="A54" s="14" t="s">
        <v>43</v>
      </c>
      <c r="B54" s="15" t="s">
        <v>65</v>
      </c>
      <c r="C54" s="16">
        <v>0</v>
      </c>
      <c r="D54" s="16">
        <v>10</v>
      </c>
      <c r="E54" s="16">
        <v>0</v>
      </c>
      <c r="F54" s="16">
        <v>0</v>
      </c>
      <c r="G54" s="16">
        <v>10</v>
      </c>
      <c r="H54" s="16">
        <v>8</v>
      </c>
      <c r="I54" s="16">
        <v>54</v>
      </c>
      <c r="J54" s="16">
        <v>-45</v>
      </c>
      <c r="K54" s="19">
        <f t="shared" si="10"/>
        <v>0.14814814814814814</v>
      </c>
      <c r="L54" s="19">
        <f t="shared" si="9"/>
        <v>0</v>
      </c>
      <c r="M54" s="5">
        <v>0</v>
      </c>
      <c r="N54" s="5">
        <v>0</v>
      </c>
      <c r="O54" s="2">
        <f t="shared" si="8"/>
        <v>0</v>
      </c>
      <c r="P54" t="s">
        <v>72</v>
      </c>
    </row>
    <row r="58" spans="1:16" ht="17.25" customHeight="1">
      <c r="A58" s="33" t="s">
        <v>14</v>
      </c>
      <c r="B58" s="33"/>
      <c r="C58" s="8" t="s">
        <v>1</v>
      </c>
      <c r="D58" s="8" t="s">
        <v>2</v>
      </c>
      <c r="E58" s="8" t="s">
        <v>3</v>
      </c>
      <c r="F58" s="8" t="s">
        <v>4</v>
      </c>
      <c r="G58" s="8" t="s">
        <v>5</v>
      </c>
      <c r="H58" s="8" t="s">
        <v>6</v>
      </c>
      <c r="I58" s="8" t="s">
        <v>7</v>
      </c>
      <c r="J58" s="8" t="s">
        <v>8</v>
      </c>
      <c r="K58" s="8" t="s">
        <v>9</v>
      </c>
      <c r="L58" s="8" t="s">
        <v>10</v>
      </c>
      <c r="M58" s="9" t="s">
        <v>11</v>
      </c>
      <c r="N58" s="9" t="s">
        <v>12</v>
      </c>
      <c r="O58" s="9" t="s">
        <v>16</v>
      </c>
    </row>
    <row r="59" spans="1:16" ht="15.75">
      <c r="A59" s="14" t="s">
        <v>22</v>
      </c>
      <c r="B59" s="15" t="s">
        <v>56</v>
      </c>
      <c r="C59" s="17">
        <v>30</v>
      </c>
      <c r="D59" s="17">
        <v>10</v>
      </c>
      <c r="E59" s="17">
        <v>10</v>
      </c>
      <c r="F59" s="17">
        <v>0</v>
      </c>
      <c r="G59" s="17">
        <v>0</v>
      </c>
      <c r="H59" s="17">
        <v>68</v>
      </c>
      <c r="I59" s="17">
        <v>12</v>
      </c>
      <c r="J59" s="17">
        <v>56</v>
      </c>
      <c r="K59" s="22">
        <f>H59/I59</f>
        <v>5.666666666666667</v>
      </c>
      <c r="L59" s="22">
        <f>C59/D59*1000</f>
        <v>3000</v>
      </c>
      <c r="M59" s="23">
        <v>600</v>
      </c>
      <c r="N59" s="23"/>
      <c r="O59" s="24">
        <f t="shared" ref="O59:O80" si="14">L59+M59+N59</f>
        <v>3600</v>
      </c>
      <c r="P59" t="s">
        <v>72</v>
      </c>
    </row>
    <row r="60" spans="1:16" ht="15.75">
      <c r="A60" s="14" t="s">
        <v>23</v>
      </c>
      <c r="B60" s="15" t="s">
        <v>46</v>
      </c>
      <c r="C60" s="4">
        <v>34</v>
      </c>
      <c r="D60" s="4">
        <v>14</v>
      </c>
      <c r="E60" s="4">
        <v>11</v>
      </c>
      <c r="F60" s="4">
        <v>1</v>
      </c>
      <c r="G60" s="4">
        <v>2</v>
      </c>
      <c r="H60" s="4">
        <v>62</v>
      </c>
      <c r="I60" s="4">
        <v>29</v>
      </c>
      <c r="J60" s="4">
        <f t="shared" ref="J60:J61" si="15">H60-I60</f>
        <v>33</v>
      </c>
      <c r="K60" s="7">
        <f t="shared" ref="K60:K61" si="16">H60/I60</f>
        <v>2.1379310344827585</v>
      </c>
      <c r="L60" s="18">
        <f t="shared" ref="L60:L80" si="17">C60/D60*1000</f>
        <v>2428.5714285714284</v>
      </c>
      <c r="M60" s="1">
        <v>400</v>
      </c>
      <c r="N60" s="3">
        <v>200</v>
      </c>
      <c r="O60" s="2">
        <f t="shared" si="14"/>
        <v>3028.5714285714284</v>
      </c>
      <c r="P60" t="s">
        <v>72</v>
      </c>
    </row>
    <row r="61" spans="1:16" ht="15.75">
      <c r="A61" s="14" t="s">
        <v>24</v>
      </c>
      <c r="B61" s="15" t="s">
        <v>64</v>
      </c>
      <c r="C61" s="4">
        <v>29</v>
      </c>
      <c r="D61" s="4">
        <v>14</v>
      </c>
      <c r="E61" s="4">
        <v>9</v>
      </c>
      <c r="F61" s="4">
        <v>2</v>
      </c>
      <c r="G61" s="4">
        <v>3</v>
      </c>
      <c r="H61" s="4">
        <v>60</v>
      </c>
      <c r="I61" s="4">
        <v>32</v>
      </c>
      <c r="J61" s="4">
        <f t="shared" si="15"/>
        <v>28</v>
      </c>
      <c r="K61" s="7">
        <f t="shared" si="16"/>
        <v>1.875</v>
      </c>
      <c r="L61" s="18">
        <f t="shared" si="17"/>
        <v>2071.4285714285716</v>
      </c>
      <c r="M61" s="3">
        <v>400</v>
      </c>
      <c r="N61" s="3">
        <v>100</v>
      </c>
      <c r="O61" s="2">
        <f t="shared" si="14"/>
        <v>2571.4285714285716</v>
      </c>
      <c r="P61" t="s">
        <v>72</v>
      </c>
    </row>
    <row r="62" spans="1:16" ht="15.75">
      <c r="A62" s="14" t="s">
        <v>25</v>
      </c>
      <c r="B62" s="15" t="s">
        <v>69</v>
      </c>
      <c r="C62" s="17">
        <v>25</v>
      </c>
      <c r="D62" s="17">
        <v>10</v>
      </c>
      <c r="E62" s="17">
        <v>8</v>
      </c>
      <c r="F62" s="17">
        <v>1</v>
      </c>
      <c r="G62" s="17">
        <v>1</v>
      </c>
      <c r="H62" s="17">
        <v>37</v>
      </c>
      <c r="I62" s="17">
        <v>19</v>
      </c>
      <c r="J62" s="17">
        <v>18</v>
      </c>
      <c r="K62" s="22">
        <f t="shared" ref="K62:K80" si="18">H62/I62</f>
        <v>1.9473684210526316</v>
      </c>
      <c r="L62" s="22">
        <f t="shared" si="17"/>
        <v>2500</v>
      </c>
      <c r="M62" s="25">
        <v>600</v>
      </c>
      <c r="N62" s="25"/>
      <c r="O62" s="24">
        <f t="shared" si="14"/>
        <v>3100</v>
      </c>
      <c r="P62" t="s">
        <v>72</v>
      </c>
    </row>
    <row r="63" spans="1:16" ht="15.75">
      <c r="A63" s="14" t="s">
        <v>26</v>
      </c>
      <c r="B63" s="15" t="s">
        <v>57</v>
      </c>
      <c r="C63" s="16">
        <v>24</v>
      </c>
      <c r="D63" s="16">
        <v>12</v>
      </c>
      <c r="E63" s="16">
        <v>8</v>
      </c>
      <c r="F63" s="16">
        <v>0</v>
      </c>
      <c r="G63" s="16">
        <v>4</v>
      </c>
      <c r="H63" s="16">
        <v>55</v>
      </c>
      <c r="I63" s="16">
        <v>34</v>
      </c>
      <c r="J63" s="16">
        <f t="shared" ref="J63:J68" si="19">H63-I63</f>
        <v>21</v>
      </c>
      <c r="K63" s="18">
        <f t="shared" ref="K63:K68" si="20">H63/I63</f>
        <v>1.6176470588235294</v>
      </c>
      <c r="L63" s="18">
        <f t="shared" si="17"/>
        <v>2000</v>
      </c>
      <c r="M63" s="3">
        <v>200</v>
      </c>
      <c r="N63" s="3">
        <v>0</v>
      </c>
      <c r="O63" s="2">
        <f t="shared" si="14"/>
        <v>2200</v>
      </c>
      <c r="P63" t="s">
        <v>72</v>
      </c>
    </row>
    <row r="64" spans="1:16" ht="15.75">
      <c r="A64" s="14" t="s">
        <v>27</v>
      </c>
      <c r="B64" s="15" t="s">
        <v>63</v>
      </c>
      <c r="C64" s="16">
        <v>24</v>
      </c>
      <c r="D64" s="16">
        <v>12</v>
      </c>
      <c r="E64" s="16">
        <v>7</v>
      </c>
      <c r="F64" s="16">
        <v>3</v>
      </c>
      <c r="G64" s="16">
        <v>2</v>
      </c>
      <c r="H64" s="16">
        <v>41</v>
      </c>
      <c r="I64" s="16">
        <v>27</v>
      </c>
      <c r="J64" s="16">
        <f t="shared" si="19"/>
        <v>14</v>
      </c>
      <c r="K64" s="18">
        <f t="shared" si="20"/>
        <v>1.5185185185185186</v>
      </c>
      <c r="L64" s="18">
        <f t="shared" si="17"/>
        <v>2000</v>
      </c>
      <c r="M64" s="3">
        <v>200</v>
      </c>
      <c r="N64" s="3">
        <v>0</v>
      </c>
      <c r="O64" s="2">
        <f t="shared" si="14"/>
        <v>2200</v>
      </c>
      <c r="P64" t="s">
        <v>72</v>
      </c>
    </row>
    <row r="65" spans="1:16" ht="15.75">
      <c r="A65" s="14" t="s">
        <v>28</v>
      </c>
      <c r="B65" s="15" t="s">
        <v>70</v>
      </c>
      <c r="C65" s="16">
        <v>22</v>
      </c>
      <c r="D65" s="16">
        <v>12</v>
      </c>
      <c r="E65" s="16">
        <v>7</v>
      </c>
      <c r="F65" s="16">
        <v>1</v>
      </c>
      <c r="G65" s="16">
        <v>4</v>
      </c>
      <c r="H65" s="16">
        <v>36</v>
      </c>
      <c r="I65" s="16">
        <v>29</v>
      </c>
      <c r="J65" s="16">
        <f t="shared" si="19"/>
        <v>7</v>
      </c>
      <c r="K65" s="18">
        <f t="shared" si="20"/>
        <v>1.2413793103448276</v>
      </c>
      <c r="L65" s="18">
        <f t="shared" si="17"/>
        <v>1833.3333333333333</v>
      </c>
      <c r="M65" s="6">
        <v>200</v>
      </c>
      <c r="N65" s="3">
        <v>0</v>
      </c>
      <c r="O65" s="2">
        <f t="shared" si="14"/>
        <v>2033.3333333333333</v>
      </c>
      <c r="P65" t="s">
        <v>72</v>
      </c>
    </row>
    <row r="66" spans="1:16" ht="15.75">
      <c r="A66" s="14" t="s">
        <v>29</v>
      </c>
      <c r="B66" s="15" t="s">
        <v>51</v>
      </c>
      <c r="C66" s="16">
        <v>19</v>
      </c>
      <c r="D66" s="16">
        <v>12</v>
      </c>
      <c r="E66" s="16">
        <v>6</v>
      </c>
      <c r="F66" s="16">
        <v>1</v>
      </c>
      <c r="G66" s="16">
        <v>5</v>
      </c>
      <c r="H66" s="16">
        <v>45</v>
      </c>
      <c r="I66" s="16">
        <v>44</v>
      </c>
      <c r="J66" s="16">
        <f t="shared" si="19"/>
        <v>1</v>
      </c>
      <c r="K66" s="18">
        <f t="shared" si="20"/>
        <v>1.0227272727272727</v>
      </c>
      <c r="L66" s="18">
        <f t="shared" si="17"/>
        <v>1583.3333333333333</v>
      </c>
      <c r="M66" s="5">
        <v>200</v>
      </c>
      <c r="N66" s="5">
        <v>0</v>
      </c>
      <c r="O66" s="2">
        <f t="shared" si="14"/>
        <v>1783.3333333333333</v>
      </c>
      <c r="P66" t="s">
        <v>72</v>
      </c>
    </row>
    <row r="67" spans="1:16" ht="15.75">
      <c r="A67" s="14" t="s">
        <v>30</v>
      </c>
      <c r="B67" s="15" t="s">
        <v>50</v>
      </c>
      <c r="C67" s="4">
        <v>22</v>
      </c>
      <c r="D67" s="4">
        <v>12</v>
      </c>
      <c r="E67" s="4">
        <v>7</v>
      </c>
      <c r="F67" s="4">
        <v>1</v>
      </c>
      <c r="G67" s="4">
        <v>4</v>
      </c>
      <c r="H67" s="4">
        <v>49</v>
      </c>
      <c r="I67" s="4">
        <v>25</v>
      </c>
      <c r="J67" s="4">
        <f t="shared" si="19"/>
        <v>24</v>
      </c>
      <c r="K67" s="7">
        <f t="shared" si="20"/>
        <v>1.96</v>
      </c>
      <c r="L67" s="18">
        <f t="shared" si="17"/>
        <v>1833.3333333333333</v>
      </c>
      <c r="M67" s="3">
        <v>150</v>
      </c>
      <c r="N67" s="3">
        <v>60</v>
      </c>
      <c r="O67" s="2">
        <f t="shared" si="14"/>
        <v>2043.3333333333333</v>
      </c>
      <c r="P67" t="s">
        <v>72</v>
      </c>
    </row>
    <row r="68" spans="1:16" ht="15.75">
      <c r="A68" s="14" t="s">
        <v>31</v>
      </c>
      <c r="B68" s="15" t="s">
        <v>48</v>
      </c>
      <c r="C68" s="4">
        <v>16</v>
      </c>
      <c r="D68" s="4">
        <v>11</v>
      </c>
      <c r="E68" s="4">
        <v>5</v>
      </c>
      <c r="F68" s="4">
        <v>1</v>
      </c>
      <c r="G68" s="4">
        <v>5</v>
      </c>
      <c r="H68" s="4">
        <v>44</v>
      </c>
      <c r="I68" s="4">
        <v>34</v>
      </c>
      <c r="J68" s="4">
        <f t="shared" si="19"/>
        <v>10</v>
      </c>
      <c r="K68" s="7">
        <f t="shared" si="20"/>
        <v>1.2941176470588236</v>
      </c>
      <c r="L68" s="18">
        <f t="shared" si="17"/>
        <v>1454.5454545454545</v>
      </c>
      <c r="M68" s="6">
        <v>50</v>
      </c>
      <c r="N68" s="5">
        <v>0</v>
      </c>
      <c r="O68" s="2">
        <f t="shared" si="14"/>
        <v>1504.5454545454545</v>
      </c>
      <c r="P68" t="s">
        <v>72</v>
      </c>
    </row>
    <row r="69" spans="1:16" ht="15.75">
      <c r="A69" s="14" t="s">
        <v>32</v>
      </c>
      <c r="B69" s="15" t="s">
        <v>55</v>
      </c>
      <c r="C69" s="4">
        <v>22</v>
      </c>
      <c r="D69" s="4">
        <v>12</v>
      </c>
      <c r="E69" s="4">
        <v>6</v>
      </c>
      <c r="F69" s="4">
        <v>4</v>
      </c>
      <c r="G69" s="4">
        <v>2</v>
      </c>
      <c r="H69" s="4">
        <v>51</v>
      </c>
      <c r="I69" s="4">
        <v>28</v>
      </c>
      <c r="J69" s="4">
        <f t="shared" ref="J69" si="21">H69-I69</f>
        <v>23</v>
      </c>
      <c r="K69" s="7">
        <f t="shared" si="18"/>
        <v>1.8214285714285714</v>
      </c>
      <c r="L69" s="18">
        <f t="shared" si="17"/>
        <v>1833.3333333333333</v>
      </c>
      <c r="M69" s="6">
        <v>150</v>
      </c>
      <c r="N69" s="5">
        <v>40</v>
      </c>
      <c r="O69" s="2">
        <f t="shared" si="14"/>
        <v>2023.3333333333333</v>
      </c>
      <c r="P69" t="s">
        <v>72</v>
      </c>
    </row>
    <row r="70" spans="1:16" ht="15.75">
      <c r="A70" s="14" t="s">
        <v>33</v>
      </c>
      <c r="B70" s="15" t="s">
        <v>61</v>
      </c>
      <c r="C70" s="16">
        <v>13</v>
      </c>
      <c r="D70" s="16">
        <v>11</v>
      </c>
      <c r="E70" s="16">
        <v>4</v>
      </c>
      <c r="F70" s="16">
        <v>1</v>
      </c>
      <c r="G70" s="16">
        <v>6</v>
      </c>
      <c r="H70" s="16">
        <v>30</v>
      </c>
      <c r="I70" s="16">
        <v>51</v>
      </c>
      <c r="J70" s="16">
        <f>H70-I70</f>
        <v>-21</v>
      </c>
      <c r="K70" s="18">
        <f>H70/I70</f>
        <v>0.58823529411764708</v>
      </c>
      <c r="L70" s="18">
        <f t="shared" si="17"/>
        <v>1181.818181818182</v>
      </c>
      <c r="M70" s="3">
        <v>50</v>
      </c>
      <c r="N70" s="3">
        <v>0</v>
      </c>
      <c r="O70" s="2">
        <f t="shared" si="14"/>
        <v>1231.818181818182</v>
      </c>
      <c r="P70" t="s">
        <v>72</v>
      </c>
    </row>
    <row r="71" spans="1:16" ht="15" customHeight="1">
      <c r="A71" s="14" t="s">
        <v>34</v>
      </c>
      <c r="B71" s="15" t="s">
        <v>54</v>
      </c>
      <c r="C71" s="16">
        <v>11</v>
      </c>
      <c r="D71" s="16">
        <v>11</v>
      </c>
      <c r="E71" s="16">
        <v>3</v>
      </c>
      <c r="F71" s="16">
        <v>2</v>
      </c>
      <c r="G71" s="16">
        <v>6</v>
      </c>
      <c r="H71" s="16">
        <v>31</v>
      </c>
      <c r="I71" s="16">
        <v>38</v>
      </c>
      <c r="J71" s="16">
        <f>H71-I71</f>
        <v>-7</v>
      </c>
      <c r="K71" s="18">
        <f>H71/I71</f>
        <v>0.81578947368421051</v>
      </c>
      <c r="L71" s="18">
        <f t="shared" si="17"/>
        <v>1000</v>
      </c>
      <c r="M71" s="6">
        <v>50</v>
      </c>
      <c r="N71" s="5">
        <v>0</v>
      </c>
      <c r="O71" s="2">
        <f t="shared" si="14"/>
        <v>1050</v>
      </c>
      <c r="P71" t="s">
        <v>72</v>
      </c>
    </row>
    <row r="72" spans="1:16" ht="15.75">
      <c r="A72" s="14" t="s">
        <v>35</v>
      </c>
      <c r="B72" s="15" t="s">
        <v>53</v>
      </c>
      <c r="C72" s="4">
        <v>13</v>
      </c>
      <c r="D72" s="4">
        <v>12</v>
      </c>
      <c r="E72" s="4">
        <v>4</v>
      </c>
      <c r="F72" s="4">
        <v>1</v>
      </c>
      <c r="G72" s="4">
        <v>7</v>
      </c>
      <c r="H72" s="4">
        <v>33</v>
      </c>
      <c r="I72" s="4">
        <v>41</v>
      </c>
      <c r="J72" s="4">
        <f t="shared" ref="J72" si="22">H72-I72</f>
        <v>-8</v>
      </c>
      <c r="K72" s="7">
        <f t="shared" si="18"/>
        <v>0.80487804878048785</v>
      </c>
      <c r="L72" s="18">
        <f t="shared" si="17"/>
        <v>1083.3333333333333</v>
      </c>
      <c r="M72" s="3">
        <v>100</v>
      </c>
      <c r="N72" s="3">
        <v>10</v>
      </c>
      <c r="O72" s="2">
        <f t="shared" si="14"/>
        <v>1193.3333333333333</v>
      </c>
      <c r="P72" t="s">
        <v>72</v>
      </c>
    </row>
    <row r="73" spans="1:16" ht="15.75">
      <c r="A73" s="14" t="s">
        <v>36</v>
      </c>
      <c r="B73" s="15" t="s">
        <v>68</v>
      </c>
      <c r="C73" s="20">
        <v>14</v>
      </c>
      <c r="D73" s="20">
        <v>12</v>
      </c>
      <c r="E73" s="20">
        <v>4</v>
      </c>
      <c r="F73" s="20">
        <v>2</v>
      </c>
      <c r="G73" s="20">
        <v>6</v>
      </c>
      <c r="H73" s="20">
        <v>32</v>
      </c>
      <c r="I73" s="20">
        <v>44</v>
      </c>
      <c r="J73" s="4">
        <f t="shared" ref="J73" si="23">H73-I73</f>
        <v>-12</v>
      </c>
      <c r="K73" s="7">
        <f t="shared" si="18"/>
        <v>0.72727272727272729</v>
      </c>
      <c r="L73" s="18">
        <f t="shared" si="17"/>
        <v>1166.6666666666667</v>
      </c>
      <c r="M73" s="3">
        <v>100</v>
      </c>
      <c r="N73" s="3">
        <v>20</v>
      </c>
      <c r="O73" s="2">
        <f t="shared" si="14"/>
        <v>1286.6666666666667</v>
      </c>
      <c r="P73" t="s">
        <v>72</v>
      </c>
    </row>
    <row r="74" spans="1:16" ht="15.75">
      <c r="A74" s="14" t="s">
        <v>37</v>
      </c>
      <c r="B74" s="15" t="s">
        <v>49</v>
      </c>
      <c r="C74" s="16">
        <v>8</v>
      </c>
      <c r="D74" s="16">
        <v>11</v>
      </c>
      <c r="E74" s="16">
        <v>2</v>
      </c>
      <c r="F74" s="16">
        <v>2</v>
      </c>
      <c r="G74" s="16">
        <v>7</v>
      </c>
      <c r="H74" s="16">
        <v>21</v>
      </c>
      <c r="I74" s="16">
        <v>40</v>
      </c>
      <c r="J74" s="16">
        <f>H74-I74</f>
        <v>-19</v>
      </c>
      <c r="K74" s="18">
        <f>H74/I74</f>
        <v>0.52500000000000002</v>
      </c>
      <c r="L74" s="18">
        <f t="shared" si="17"/>
        <v>727.27272727272725</v>
      </c>
      <c r="M74" s="5">
        <v>50</v>
      </c>
      <c r="N74" s="5">
        <v>0</v>
      </c>
      <c r="O74" s="2">
        <f t="shared" si="14"/>
        <v>777.27272727272725</v>
      </c>
      <c r="P74" t="s">
        <v>72</v>
      </c>
    </row>
    <row r="75" spans="1:16" ht="15.75">
      <c r="A75" s="14" t="s">
        <v>38</v>
      </c>
      <c r="B75" s="15" t="s">
        <v>71</v>
      </c>
      <c r="C75" s="16">
        <v>7</v>
      </c>
      <c r="D75" s="16">
        <v>10</v>
      </c>
      <c r="E75" s="16">
        <v>2</v>
      </c>
      <c r="F75" s="16">
        <v>1</v>
      </c>
      <c r="G75" s="16">
        <v>6</v>
      </c>
      <c r="H75" s="16">
        <v>24</v>
      </c>
      <c r="I75" s="16">
        <v>30</v>
      </c>
      <c r="J75" s="16">
        <v>-5</v>
      </c>
      <c r="K75" s="18">
        <f t="shared" si="18"/>
        <v>0.8</v>
      </c>
      <c r="L75" s="18">
        <f t="shared" si="17"/>
        <v>700</v>
      </c>
      <c r="M75" s="5">
        <v>0</v>
      </c>
      <c r="N75" s="5">
        <v>0</v>
      </c>
      <c r="O75" s="2">
        <f t="shared" si="14"/>
        <v>700</v>
      </c>
      <c r="P75" t="s">
        <v>72</v>
      </c>
    </row>
    <row r="76" spans="1:16" ht="15.75">
      <c r="A76" s="14" t="s">
        <v>39</v>
      </c>
      <c r="B76" s="15" t="s">
        <v>52</v>
      </c>
      <c r="C76" s="16">
        <v>5</v>
      </c>
      <c r="D76" s="16">
        <v>10</v>
      </c>
      <c r="E76" s="16">
        <v>1</v>
      </c>
      <c r="F76" s="16">
        <v>2</v>
      </c>
      <c r="G76" s="16">
        <v>7</v>
      </c>
      <c r="H76" s="16">
        <v>21</v>
      </c>
      <c r="I76" s="16">
        <v>38</v>
      </c>
      <c r="J76" s="16">
        <v>-17</v>
      </c>
      <c r="K76" s="18">
        <f t="shared" si="18"/>
        <v>0.55263157894736847</v>
      </c>
      <c r="L76" s="18">
        <f t="shared" si="17"/>
        <v>500</v>
      </c>
      <c r="M76" s="5">
        <v>0</v>
      </c>
      <c r="N76" s="5">
        <v>0</v>
      </c>
      <c r="O76" s="2">
        <f t="shared" si="14"/>
        <v>500</v>
      </c>
      <c r="P76" t="s">
        <v>72</v>
      </c>
    </row>
    <row r="77" spans="1:16" ht="15.75">
      <c r="A77" s="14" t="s">
        <v>40</v>
      </c>
      <c r="B77" s="15" t="s">
        <v>47</v>
      </c>
      <c r="C77" s="16">
        <v>4</v>
      </c>
      <c r="D77" s="16">
        <v>10</v>
      </c>
      <c r="E77" s="16">
        <v>1</v>
      </c>
      <c r="F77" s="16">
        <v>1</v>
      </c>
      <c r="G77" s="16">
        <v>8</v>
      </c>
      <c r="H77" s="16">
        <v>22</v>
      </c>
      <c r="I77" s="16">
        <v>51</v>
      </c>
      <c r="J77" s="16">
        <v>-29</v>
      </c>
      <c r="K77" s="18">
        <f t="shared" si="18"/>
        <v>0.43137254901960786</v>
      </c>
      <c r="L77" s="18">
        <f t="shared" si="17"/>
        <v>400</v>
      </c>
      <c r="M77" s="3">
        <v>0</v>
      </c>
      <c r="N77" s="3">
        <v>0</v>
      </c>
      <c r="O77" s="2">
        <f t="shared" si="14"/>
        <v>400</v>
      </c>
      <c r="P77" t="s">
        <v>72</v>
      </c>
    </row>
    <row r="78" spans="1:16" ht="16.5" customHeight="1">
      <c r="A78" s="14" t="s">
        <v>41</v>
      </c>
      <c r="B78" s="15" t="s">
        <v>62</v>
      </c>
      <c r="C78" s="16">
        <v>4</v>
      </c>
      <c r="D78" s="16">
        <v>10</v>
      </c>
      <c r="E78" s="16">
        <v>1</v>
      </c>
      <c r="F78" s="16">
        <v>1</v>
      </c>
      <c r="G78" s="16">
        <v>7</v>
      </c>
      <c r="H78" s="16">
        <v>30</v>
      </c>
      <c r="I78" s="16">
        <v>67</v>
      </c>
      <c r="J78" s="16">
        <v>-36</v>
      </c>
      <c r="K78" s="18">
        <f t="shared" si="18"/>
        <v>0.44776119402985076</v>
      </c>
      <c r="L78" s="18">
        <f t="shared" si="17"/>
        <v>400</v>
      </c>
      <c r="M78" s="3">
        <v>0</v>
      </c>
      <c r="N78" s="3">
        <v>0</v>
      </c>
      <c r="O78" s="2">
        <f t="shared" si="14"/>
        <v>400</v>
      </c>
      <c r="P78" t="s">
        <v>72</v>
      </c>
    </row>
    <row r="79" spans="1:16" ht="15.75">
      <c r="A79" s="14" t="s">
        <v>42</v>
      </c>
      <c r="B79" s="15" t="s">
        <v>58</v>
      </c>
      <c r="C79" s="16">
        <v>2</v>
      </c>
      <c r="D79" s="16">
        <v>10</v>
      </c>
      <c r="E79" s="16">
        <v>0</v>
      </c>
      <c r="F79" s="16">
        <v>2</v>
      </c>
      <c r="G79" s="16">
        <v>8</v>
      </c>
      <c r="H79" s="16">
        <v>22</v>
      </c>
      <c r="I79" s="16">
        <v>46</v>
      </c>
      <c r="J79" s="16">
        <v>-24</v>
      </c>
      <c r="K79" s="18">
        <f t="shared" si="18"/>
        <v>0.47826086956521741</v>
      </c>
      <c r="L79" s="18">
        <f t="shared" si="17"/>
        <v>200</v>
      </c>
      <c r="M79" s="5">
        <v>0</v>
      </c>
      <c r="N79" s="5">
        <v>0</v>
      </c>
      <c r="O79" s="2">
        <f t="shared" si="14"/>
        <v>200</v>
      </c>
      <c r="P79" t="s">
        <v>72</v>
      </c>
    </row>
    <row r="80" spans="1:16" ht="15.75">
      <c r="A80" s="14" t="s">
        <v>43</v>
      </c>
      <c r="B80" s="15" t="s">
        <v>60</v>
      </c>
      <c r="C80" s="16">
        <v>0</v>
      </c>
      <c r="D80" s="16">
        <v>10</v>
      </c>
      <c r="E80" s="16">
        <v>0</v>
      </c>
      <c r="F80" s="16">
        <v>0</v>
      </c>
      <c r="G80" s="16">
        <v>10</v>
      </c>
      <c r="H80" s="16">
        <v>14</v>
      </c>
      <c r="I80" s="16">
        <v>84</v>
      </c>
      <c r="J80" s="16">
        <v>-70</v>
      </c>
      <c r="K80" s="18">
        <f t="shared" si="18"/>
        <v>0.16666666666666666</v>
      </c>
      <c r="L80" s="18">
        <f t="shared" si="17"/>
        <v>0</v>
      </c>
      <c r="M80" s="5">
        <v>0</v>
      </c>
      <c r="N80" s="5">
        <v>0</v>
      </c>
      <c r="O80" s="2">
        <f t="shared" si="14"/>
        <v>0</v>
      </c>
      <c r="P80" t="s">
        <v>72</v>
      </c>
    </row>
    <row r="84" spans="1:16" ht="17.25" customHeight="1">
      <c r="A84" s="33" t="s">
        <v>15</v>
      </c>
      <c r="B84" s="33"/>
      <c r="C84" s="8" t="s">
        <v>1</v>
      </c>
      <c r="D84" s="8" t="s">
        <v>2</v>
      </c>
      <c r="E84" s="8" t="s">
        <v>3</v>
      </c>
      <c r="F84" s="8" t="s">
        <v>4</v>
      </c>
      <c r="G84" s="8" t="s">
        <v>5</v>
      </c>
      <c r="H84" s="8" t="s">
        <v>6</v>
      </c>
      <c r="I84" s="8" t="s">
        <v>7</v>
      </c>
      <c r="J84" s="8" t="s">
        <v>8</v>
      </c>
      <c r="K84" s="8" t="s">
        <v>9</v>
      </c>
      <c r="L84" s="8" t="s">
        <v>10</v>
      </c>
      <c r="M84" s="9" t="s">
        <v>11</v>
      </c>
      <c r="N84" s="9" t="s">
        <v>12</v>
      </c>
      <c r="O84" s="9" t="s">
        <v>16</v>
      </c>
    </row>
    <row r="85" spans="1:16" ht="15.75">
      <c r="A85" s="14" t="s">
        <v>22</v>
      </c>
      <c r="B85" s="15" t="s">
        <v>52</v>
      </c>
      <c r="C85" s="17">
        <v>30</v>
      </c>
      <c r="D85" s="17">
        <v>10</v>
      </c>
      <c r="E85" s="17">
        <v>10</v>
      </c>
      <c r="F85" s="17">
        <v>0</v>
      </c>
      <c r="G85" s="17">
        <v>0</v>
      </c>
      <c r="H85" s="17">
        <v>55</v>
      </c>
      <c r="I85" s="17">
        <v>15</v>
      </c>
      <c r="J85" s="17">
        <v>40</v>
      </c>
      <c r="K85" s="22">
        <f>H85/I85</f>
        <v>3.6666666666666665</v>
      </c>
      <c r="L85" s="22">
        <f>C85/D85*1000</f>
        <v>3000</v>
      </c>
      <c r="M85" s="23">
        <v>600</v>
      </c>
      <c r="N85" s="23"/>
      <c r="O85" s="24">
        <f t="shared" ref="O85:O106" si="24">L85+M85+N85</f>
        <v>3600</v>
      </c>
      <c r="P85" t="s">
        <v>72</v>
      </c>
    </row>
    <row r="86" spans="1:16" ht="15.75">
      <c r="A86" s="14" t="s">
        <v>23</v>
      </c>
      <c r="B86" s="15" t="s">
        <v>51</v>
      </c>
      <c r="C86" s="17">
        <v>26</v>
      </c>
      <c r="D86" s="17">
        <v>10</v>
      </c>
      <c r="E86" s="17">
        <v>8</v>
      </c>
      <c r="F86" s="17">
        <v>2</v>
      </c>
      <c r="G86" s="17">
        <v>0</v>
      </c>
      <c r="H86" s="17">
        <v>52</v>
      </c>
      <c r="I86" s="17">
        <v>15</v>
      </c>
      <c r="J86" s="17">
        <v>37</v>
      </c>
      <c r="K86" s="22">
        <f t="shared" ref="K86:K105" si="25">H86/I86</f>
        <v>3.4666666666666668</v>
      </c>
      <c r="L86" s="22">
        <f t="shared" ref="L86:L106" si="26">C86/D86*1000</f>
        <v>2600</v>
      </c>
      <c r="M86" s="23">
        <v>600</v>
      </c>
      <c r="N86" s="25"/>
      <c r="O86" s="24">
        <f t="shared" si="24"/>
        <v>3200</v>
      </c>
      <c r="P86" t="s">
        <v>72</v>
      </c>
    </row>
    <row r="87" spans="1:16" ht="15.75">
      <c r="A87" s="14" t="s">
        <v>24</v>
      </c>
      <c r="B87" s="15" t="s">
        <v>56</v>
      </c>
      <c r="C87" s="4">
        <v>25</v>
      </c>
      <c r="D87" s="4">
        <v>14</v>
      </c>
      <c r="E87" s="4">
        <v>7</v>
      </c>
      <c r="F87" s="4">
        <v>4</v>
      </c>
      <c r="G87" s="4">
        <v>3</v>
      </c>
      <c r="H87" s="4">
        <v>31</v>
      </c>
      <c r="I87" s="4">
        <v>20</v>
      </c>
      <c r="J87" s="4">
        <f t="shared" ref="J87" si="27">H87-I87</f>
        <v>11</v>
      </c>
      <c r="K87" s="7">
        <f t="shared" si="25"/>
        <v>1.55</v>
      </c>
      <c r="L87" s="18">
        <f t="shared" si="26"/>
        <v>1785.7142857142858</v>
      </c>
      <c r="M87" s="3">
        <v>400</v>
      </c>
      <c r="N87" s="3">
        <v>100</v>
      </c>
      <c r="O87" s="2">
        <f t="shared" si="24"/>
        <v>2285.7142857142858</v>
      </c>
      <c r="P87" t="s">
        <v>72</v>
      </c>
    </row>
    <row r="88" spans="1:16" ht="15.75">
      <c r="A88" s="14" t="s">
        <v>25</v>
      </c>
      <c r="B88" s="15" t="s">
        <v>50</v>
      </c>
      <c r="C88" s="4">
        <v>27</v>
      </c>
      <c r="D88" s="4">
        <v>14</v>
      </c>
      <c r="E88" s="4">
        <v>9</v>
      </c>
      <c r="F88" s="4">
        <v>0</v>
      </c>
      <c r="G88" s="4">
        <v>5</v>
      </c>
      <c r="H88" s="4">
        <v>36</v>
      </c>
      <c r="I88" s="4">
        <v>29</v>
      </c>
      <c r="J88" s="4">
        <f>H88-I88</f>
        <v>7</v>
      </c>
      <c r="K88" s="7">
        <f>H88/I88</f>
        <v>1.2413793103448276</v>
      </c>
      <c r="L88" s="18">
        <f t="shared" si="26"/>
        <v>1928.5714285714287</v>
      </c>
      <c r="M88" s="3">
        <v>400</v>
      </c>
      <c r="N88" s="3">
        <v>200</v>
      </c>
      <c r="O88" s="2">
        <f t="shared" si="24"/>
        <v>2528.5714285714284</v>
      </c>
      <c r="P88" t="s">
        <v>72</v>
      </c>
    </row>
    <row r="89" spans="1:16" ht="15.75">
      <c r="A89" s="14" t="s">
        <v>26</v>
      </c>
      <c r="B89" s="15" t="s">
        <v>57</v>
      </c>
      <c r="C89" s="16">
        <v>20</v>
      </c>
      <c r="D89" s="16">
        <v>12</v>
      </c>
      <c r="E89" s="16">
        <v>6</v>
      </c>
      <c r="F89" s="16">
        <v>2</v>
      </c>
      <c r="G89" s="16">
        <v>4</v>
      </c>
      <c r="H89" s="16">
        <v>43</v>
      </c>
      <c r="I89" s="16">
        <v>33</v>
      </c>
      <c r="J89" s="16">
        <f t="shared" ref="J89:J92" si="28">H89-I89</f>
        <v>10</v>
      </c>
      <c r="K89" s="18">
        <f t="shared" ref="K89:K92" si="29">H89/I89</f>
        <v>1.303030303030303</v>
      </c>
      <c r="L89" s="18">
        <f t="shared" si="26"/>
        <v>1666.6666666666667</v>
      </c>
      <c r="M89" s="3">
        <v>200</v>
      </c>
      <c r="N89" s="3">
        <v>0</v>
      </c>
      <c r="O89" s="2">
        <f t="shared" si="24"/>
        <v>1866.6666666666667</v>
      </c>
      <c r="P89" t="s">
        <v>72</v>
      </c>
    </row>
    <row r="90" spans="1:16" ht="15.75">
      <c r="A90" s="14" t="s">
        <v>27</v>
      </c>
      <c r="B90" s="15" t="s">
        <v>64</v>
      </c>
      <c r="C90" s="16">
        <v>23</v>
      </c>
      <c r="D90" s="16">
        <v>12</v>
      </c>
      <c r="E90" s="16">
        <v>7</v>
      </c>
      <c r="F90" s="16">
        <v>2</v>
      </c>
      <c r="G90" s="16">
        <v>3</v>
      </c>
      <c r="H90" s="16">
        <v>40</v>
      </c>
      <c r="I90" s="16">
        <v>26</v>
      </c>
      <c r="J90" s="16">
        <f t="shared" si="28"/>
        <v>14</v>
      </c>
      <c r="K90" s="18">
        <f t="shared" si="29"/>
        <v>1.5384615384615385</v>
      </c>
      <c r="L90" s="18">
        <f t="shared" si="26"/>
        <v>1916.6666666666667</v>
      </c>
      <c r="M90" s="3">
        <v>200</v>
      </c>
      <c r="N90" s="3">
        <v>0</v>
      </c>
      <c r="O90" s="2">
        <f t="shared" si="24"/>
        <v>2116.666666666667</v>
      </c>
      <c r="P90" t="s">
        <v>72</v>
      </c>
    </row>
    <row r="91" spans="1:16" ht="15.75">
      <c r="A91" s="14" t="s">
        <v>28</v>
      </c>
      <c r="B91" s="15" t="s">
        <v>58</v>
      </c>
      <c r="C91" s="16">
        <v>20</v>
      </c>
      <c r="D91" s="16">
        <v>12</v>
      </c>
      <c r="E91" s="16">
        <v>5</v>
      </c>
      <c r="F91" s="16">
        <v>5</v>
      </c>
      <c r="G91" s="16">
        <v>2</v>
      </c>
      <c r="H91" s="16">
        <v>37</v>
      </c>
      <c r="I91" s="16">
        <v>28</v>
      </c>
      <c r="J91" s="16">
        <f t="shared" si="28"/>
        <v>9</v>
      </c>
      <c r="K91" s="18">
        <f t="shared" si="29"/>
        <v>1.3214285714285714</v>
      </c>
      <c r="L91" s="18">
        <f t="shared" si="26"/>
        <v>1666.6666666666667</v>
      </c>
      <c r="M91" s="3">
        <v>200</v>
      </c>
      <c r="N91" s="3">
        <v>0</v>
      </c>
      <c r="O91" s="2">
        <f t="shared" si="24"/>
        <v>1866.6666666666667</v>
      </c>
      <c r="P91" t="s">
        <v>72</v>
      </c>
    </row>
    <row r="92" spans="1:16" ht="15.75">
      <c r="A92" s="14" t="s">
        <v>29</v>
      </c>
      <c r="B92" s="15" t="s">
        <v>67</v>
      </c>
      <c r="C92" s="16">
        <v>18</v>
      </c>
      <c r="D92" s="16">
        <v>12</v>
      </c>
      <c r="E92" s="16">
        <v>6</v>
      </c>
      <c r="F92" s="16">
        <v>0</v>
      </c>
      <c r="G92" s="16">
        <v>6</v>
      </c>
      <c r="H92" s="16">
        <v>38</v>
      </c>
      <c r="I92" s="16">
        <v>44</v>
      </c>
      <c r="J92" s="16">
        <f t="shared" si="28"/>
        <v>-6</v>
      </c>
      <c r="K92" s="18">
        <f t="shared" si="29"/>
        <v>0.86363636363636365</v>
      </c>
      <c r="L92" s="18">
        <f t="shared" si="26"/>
        <v>1500</v>
      </c>
      <c r="M92" s="3">
        <v>200</v>
      </c>
      <c r="N92" s="3">
        <v>0</v>
      </c>
      <c r="O92" s="2">
        <f t="shared" si="24"/>
        <v>1700</v>
      </c>
      <c r="P92" t="s">
        <v>72</v>
      </c>
    </row>
    <row r="93" spans="1:16" ht="15.75">
      <c r="A93" s="14" t="s">
        <v>30</v>
      </c>
      <c r="B93" s="15" t="s">
        <v>47</v>
      </c>
      <c r="C93" s="16">
        <v>17</v>
      </c>
      <c r="D93" s="16">
        <v>11</v>
      </c>
      <c r="E93" s="16">
        <v>5</v>
      </c>
      <c r="F93" s="16">
        <v>2</v>
      </c>
      <c r="G93" s="16">
        <v>4</v>
      </c>
      <c r="H93" s="16">
        <v>26</v>
      </c>
      <c r="I93" s="16">
        <v>30</v>
      </c>
      <c r="J93" s="16">
        <f>H93-I93</f>
        <v>-4</v>
      </c>
      <c r="K93" s="18">
        <f>H93/I93</f>
        <v>0.8666666666666667</v>
      </c>
      <c r="L93" s="18">
        <f t="shared" si="26"/>
        <v>1545.4545454545455</v>
      </c>
      <c r="M93" s="6">
        <v>50</v>
      </c>
      <c r="N93" s="3">
        <v>0</v>
      </c>
      <c r="O93" s="2">
        <f t="shared" si="24"/>
        <v>1595.4545454545455</v>
      </c>
      <c r="P93" t="s">
        <v>72</v>
      </c>
    </row>
    <row r="94" spans="1:16" ht="16.5" customHeight="1">
      <c r="A94" s="14" t="s">
        <v>31</v>
      </c>
      <c r="B94" s="15" t="s">
        <v>54</v>
      </c>
      <c r="C94" s="4">
        <v>19</v>
      </c>
      <c r="D94" s="4">
        <v>12</v>
      </c>
      <c r="E94" s="4">
        <v>6</v>
      </c>
      <c r="F94" s="4">
        <v>1</v>
      </c>
      <c r="G94" s="4">
        <v>5</v>
      </c>
      <c r="H94" s="4">
        <v>29</v>
      </c>
      <c r="I94" s="4">
        <v>31</v>
      </c>
      <c r="J94" s="4">
        <f>H94-I94</f>
        <v>-2</v>
      </c>
      <c r="K94" s="7">
        <f>H94/I94</f>
        <v>0.93548387096774188</v>
      </c>
      <c r="L94" s="18">
        <f t="shared" si="26"/>
        <v>1583.3333333333333</v>
      </c>
      <c r="M94" s="6">
        <v>100</v>
      </c>
      <c r="N94" s="5">
        <v>20</v>
      </c>
      <c r="O94" s="2">
        <f t="shared" si="24"/>
        <v>1703.3333333333333</v>
      </c>
      <c r="P94" t="s">
        <v>72</v>
      </c>
    </row>
    <row r="95" spans="1:16" ht="15.75">
      <c r="A95" s="14" t="s">
        <v>32</v>
      </c>
      <c r="B95" s="15" t="s">
        <v>70</v>
      </c>
      <c r="C95" s="4">
        <v>18</v>
      </c>
      <c r="D95" s="4">
        <v>12</v>
      </c>
      <c r="E95" s="4">
        <v>6</v>
      </c>
      <c r="F95" s="4">
        <v>0</v>
      </c>
      <c r="G95" s="4">
        <v>6</v>
      </c>
      <c r="H95" s="4">
        <v>54</v>
      </c>
      <c r="I95" s="4">
        <v>51</v>
      </c>
      <c r="J95" s="4">
        <f>H95-I95</f>
        <v>3</v>
      </c>
      <c r="K95" s="7">
        <f>H95/I95</f>
        <v>1.0588235294117647</v>
      </c>
      <c r="L95" s="18">
        <f t="shared" si="26"/>
        <v>1500</v>
      </c>
      <c r="M95" s="5">
        <v>100</v>
      </c>
      <c r="N95" s="5">
        <v>10</v>
      </c>
      <c r="O95" s="2">
        <f t="shared" si="24"/>
        <v>1610</v>
      </c>
      <c r="P95" t="s">
        <v>72</v>
      </c>
    </row>
    <row r="96" spans="1:16" ht="15.75">
      <c r="A96" s="14" t="s">
        <v>33</v>
      </c>
      <c r="B96" s="15" t="s">
        <v>46</v>
      </c>
      <c r="C96" s="4">
        <v>20</v>
      </c>
      <c r="D96" s="4">
        <v>12</v>
      </c>
      <c r="E96" s="4">
        <v>6</v>
      </c>
      <c r="F96" s="4">
        <v>2</v>
      </c>
      <c r="G96" s="4">
        <v>4</v>
      </c>
      <c r="H96" s="4">
        <v>43</v>
      </c>
      <c r="I96" s="4">
        <v>24</v>
      </c>
      <c r="J96" s="4">
        <f t="shared" ref="J96" si="30">H96-I96</f>
        <v>19</v>
      </c>
      <c r="K96" s="7">
        <f t="shared" si="25"/>
        <v>1.7916666666666667</v>
      </c>
      <c r="L96" s="18">
        <f t="shared" si="26"/>
        <v>1666.6666666666667</v>
      </c>
      <c r="M96" s="3">
        <v>150</v>
      </c>
      <c r="N96" s="3">
        <v>40</v>
      </c>
      <c r="O96" s="2">
        <f t="shared" si="24"/>
        <v>1856.6666666666667</v>
      </c>
      <c r="P96" t="s">
        <v>72</v>
      </c>
    </row>
    <row r="97" spans="1:16" ht="15.75">
      <c r="A97" s="14" t="s">
        <v>34</v>
      </c>
      <c r="B97" s="15" t="s">
        <v>48</v>
      </c>
      <c r="C97" s="16">
        <v>11</v>
      </c>
      <c r="D97" s="16">
        <v>11</v>
      </c>
      <c r="E97" s="16">
        <v>3</v>
      </c>
      <c r="F97" s="16">
        <v>2</v>
      </c>
      <c r="G97" s="16">
        <v>6</v>
      </c>
      <c r="H97" s="16">
        <v>20</v>
      </c>
      <c r="I97" s="16">
        <v>29</v>
      </c>
      <c r="J97" s="16">
        <f>H97-I97</f>
        <v>-9</v>
      </c>
      <c r="K97" s="18">
        <f>H97/I97</f>
        <v>0.68965517241379315</v>
      </c>
      <c r="L97" s="18">
        <f t="shared" si="26"/>
        <v>1000</v>
      </c>
      <c r="M97" s="6">
        <v>50</v>
      </c>
      <c r="N97" s="5">
        <v>0</v>
      </c>
      <c r="O97" s="2">
        <f t="shared" si="24"/>
        <v>1050</v>
      </c>
      <c r="P97" t="s">
        <v>72</v>
      </c>
    </row>
    <row r="98" spans="1:16" ht="15.75">
      <c r="A98" s="14" t="s">
        <v>35</v>
      </c>
      <c r="B98" s="15" t="s">
        <v>63</v>
      </c>
      <c r="C98" s="16">
        <v>11</v>
      </c>
      <c r="D98" s="16">
        <v>11</v>
      </c>
      <c r="E98" s="16">
        <v>3</v>
      </c>
      <c r="F98" s="16">
        <v>2</v>
      </c>
      <c r="G98" s="16">
        <v>6</v>
      </c>
      <c r="H98" s="16">
        <v>23</v>
      </c>
      <c r="I98" s="16">
        <v>37</v>
      </c>
      <c r="J98" s="16">
        <f>H98-I98</f>
        <v>-14</v>
      </c>
      <c r="K98" s="18">
        <f>H98/I98</f>
        <v>0.6216216216216216</v>
      </c>
      <c r="L98" s="18">
        <f t="shared" si="26"/>
        <v>1000</v>
      </c>
      <c r="M98" s="5">
        <v>50</v>
      </c>
      <c r="N98" s="5">
        <v>0</v>
      </c>
      <c r="O98" s="2">
        <f t="shared" si="24"/>
        <v>1050</v>
      </c>
      <c r="P98" t="s">
        <v>72</v>
      </c>
    </row>
    <row r="99" spans="1:16" ht="15.75">
      <c r="A99" s="14" t="s">
        <v>36</v>
      </c>
      <c r="B99" s="15" t="s">
        <v>68</v>
      </c>
      <c r="C99" s="21">
        <v>11</v>
      </c>
      <c r="D99" s="21">
        <v>11</v>
      </c>
      <c r="E99" s="21">
        <v>3</v>
      </c>
      <c r="F99" s="21">
        <v>2</v>
      </c>
      <c r="G99" s="21">
        <v>6</v>
      </c>
      <c r="H99" s="21">
        <v>26</v>
      </c>
      <c r="I99" s="21">
        <v>38</v>
      </c>
      <c r="J99" s="16">
        <f>H99-I99</f>
        <v>-12</v>
      </c>
      <c r="K99" s="18">
        <f>H99/I99</f>
        <v>0.68421052631578949</v>
      </c>
      <c r="L99" s="18">
        <f t="shared" si="26"/>
        <v>1000</v>
      </c>
      <c r="M99" s="3">
        <v>50</v>
      </c>
      <c r="N99" s="3">
        <v>0</v>
      </c>
      <c r="O99" s="2">
        <f t="shared" si="24"/>
        <v>1050</v>
      </c>
      <c r="P99" t="s">
        <v>72</v>
      </c>
    </row>
    <row r="100" spans="1:16" ht="15.75">
      <c r="A100" s="14" t="s">
        <v>37</v>
      </c>
      <c r="B100" s="15" t="s">
        <v>53</v>
      </c>
      <c r="C100" s="4">
        <v>16</v>
      </c>
      <c r="D100" s="4">
        <v>12</v>
      </c>
      <c r="E100" s="4">
        <v>5</v>
      </c>
      <c r="F100" s="4">
        <v>1</v>
      </c>
      <c r="G100" s="4">
        <v>6</v>
      </c>
      <c r="H100" s="4">
        <v>39</v>
      </c>
      <c r="I100" s="4">
        <v>32</v>
      </c>
      <c r="J100" s="4">
        <f t="shared" ref="J100" si="31">H100-I100</f>
        <v>7</v>
      </c>
      <c r="K100" s="7">
        <f t="shared" si="25"/>
        <v>1.21875</v>
      </c>
      <c r="L100" s="18">
        <f t="shared" si="26"/>
        <v>1333.3333333333333</v>
      </c>
      <c r="M100" s="5">
        <v>150</v>
      </c>
      <c r="N100" s="5">
        <v>60</v>
      </c>
      <c r="O100" s="2">
        <f t="shared" si="24"/>
        <v>1543.3333333333333</v>
      </c>
      <c r="P100" t="s">
        <v>72</v>
      </c>
    </row>
    <row r="101" spans="1:16" ht="15.75">
      <c r="A101" s="14" t="s">
        <v>38</v>
      </c>
      <c r="B101" s="15" t="s">
        <v>55</v>
      </c>
      <c r="C101" s="16">
        <v>8</v>
      </c>
      <c r="D101" s="16">
        <v>10</v>
      </c>
      <c r="E101" s="16">
        <v>2</v>
      </c>
      <c r="F101" s="16">
        <v>2</v>
      </c>
      <c r="G101" s="16">
        <v>6</v>
      </c>
      <c r="H101" s="16">
        <v>29</v>
      </c>
      <c r="I101" s="16">
        <v>38</v>
      </c>
      <c r="J101" s="16">
        <v>-9</v>
      </c>
      <c r="K101" s="18">
        <f t="shared" si="25"/>
        <v>0.76315789473684215</v>
      </c>
      <c r="L101" s="18">
        <f t="shared" si="26"/>
        <v>800</v>
      </c>
      <c r="M101" s="6">
        <v>0</v>
      </c>
      <c r="N101" s="5">
        <v>0</v>
      </c>
      <c r="O101" s="2">
        <f t="shared" si="24"/>
        <v>800</v>
      </c>
      <c r="P101" t="s">
        <v>72</v>
      </c>
    </row>
    <row r="102" spans="1:16" ht="15.75">
      <c r="A102" s="14" t="s">
        <v>39</v>
      </c>
      <c r="B102" s="15" t="s">
        <v>60</v>
      </c>
      <c r="C102" s="16">
        <v>5</v>
      </c>
      <c r="D102" s="16">
        <v>10</v>
      </c>
      <c r="E102" s="16">
        <v>1</v>
      </c>
      <c r="F102" s="16">
        <v>2</v>
      </c>
      <c r="G102" s="16">
        <v>7</v>
      </c>
      <c r="H102" s="16">
        <v>13</v>
      </c>
      <c r="I102" s="16">
        <v>27</v>
      </c>
      <c r="J102" s="16">
        <v>-14</v>
      </c>
      <c r="K102" s="18">
        <f t="shared" si="25"/>
        <v>0.48148148148148145</v>
      </c>
      <c r="L102" s="18">
        <f t="shared" si="26"/>
        <v>500</v>
      </c>
      <c r="M102" s="5">
        <v>0</v>
      </c>
      <c r="N102" s="5">
        <v>0</v>
      </c>
      <c r="O102" s="2">
        <f t="shared" si="24"/>
        <v>500</v>
      </c>
      <c r="P102" t="s">
        <v>72</v>
      </c>
    </row>
    <row r="103" spans="1:16" ht="15.75">
      <c r="A103" s="14" t="s">
        <v>40</v>
      </c>
      <c r="B103" s="15" t="s">
        <v>49</v>
      </c>
      <c r="C103" s="16">
        <v>5</v>
      </c>
      <c r="D103" s="16">
        <v>10</v>
      </c>
      <c r="E103" s="16">
        <v>1</v>
      </c>
      <c r="F103" s="16">
        <v>2</v>
      </c>
      <c r="G103" s="16">
        <v>7</v>
      </c>
      <c r="H103" s="16">
        <v>17</v>
      </c>
      <c r="I103" s="16">
        <v>45</v>
      </c>
      <c r="J103" s="16">
        <v>-28</v>
      </c>
      <c r="K103" s="18">
        <f t="shared" si="25"/>
        <v>0.37777777777777777</v>
      </c>
      <c r="L103" s="18">
        <f t="shared" si="26"/>
        <v>500</v>
      </c>
      <c r="M103" s="3">
        <v>0</v>
      </c>
      <c r="N103" s="3">
        <v>0</v>
      </c>
      <c r="O103" s="2">
        <f t="shared" si="24"/>
        <v>500</v>
      </c>
      <c r="P103" t="s">
        <v>72</v>
      </c>
    </row>
    <row r="104" spans="1:16" ht="16.5" customHeight="1">
      <c r="A104" s="14" t="s">
        <v>41</v>
      </c>
      <c r="B104" s="15" t="s">
        <v>62</v>
      </c>
      <c r="C104" s="16">
        <v>4</v>
      </c>
      <c r="D104" s="16">
        <v>10</v>
      </c>
      <c r="E104" s="16">
        <v>1</v>
      </c>
      <c r="F104" s="16">
        <v>1</v>
      </c>
      <c r="G104" s="16">
        <v>7</v>
      </c>
      <c r="H104" s="16">
        <v>23</v>
      </c>
      <c r="I104" s="16">
        <v>41</v>
      </c>
      <c r="J104" s="16">
        <v>-17</v>
      </c>
      <c r="K104" s="18">
        <f t="shared" si="25"/>
        <v>0.56097560975609762</v>
      </c>
      <c r="L104" s="18">
        <f t="shared" si="26"/>
        <v>400</v>
      </c>
      <c r="M104" s="5">
        <v>0</v>
      </c>
      <c r="N104" s="5">
        <v>0</v>
      </c>
      <c r="O104" s="2">
        <f t="shared" si="24"/>
        <v>400</v>
      </c>
      <c r="P104" t="s">
        <v>72</v>
      </c>
    </row>
    <row r="105" spans="1:16" ht="15.75">
      <c r="A105" s="14" t="s">
        <v>42</v>
      </c>
      <c r="B105" s="15" t="s">
        <v>61</v>
      </c>
      <c r="C105" s="16">
        <v>4</v>
      </c>
      <c r="D105" s="16">
        <v>10</v>
      </c>
      <c r="E105" s="16">
        <v>1</v>
      </c>
      <c r="F105" s="16">
        <v>1</v>
      </c>
      <c r="G105" s="16">
        <v>8</v>
      </c>
      <c r="H105" s="16">
        <v>21</v>
      </c>
      <c r="I105" s="16">
        <v>61</v>
      </c>
      <c r="J105" s="16">
        <v>-40</v>
      </c>
      <c r="K105" s="18">
        <f t="shared" si="25"/>
        <v>0.34426229508196721</v>
      </c>
      <c r="L105" s="18">
        <f t="shared" si="26"/>
        <v>400</v>
      </c>
      <c r="M105" s="5">
        <v>0</v>
      </c>
      <c r="N105" s="5">
        <v>0</v>
      </c>
      <c r="O105" s="2">
        <f t="shared" si="24"/>
        <v>400</v>
      </c>
      <c r="P105" t="s">
        <v>72</v>
      </c>
    </row>
    <row r="106" spans="1:16" ht="15.75">
      <c r="A106" s="14" t="s">
        <v>43</v>
      </c>
      <c r="B106" s="15" t="s">
        <v>71</v>
      </c>
      <c r="C106" s="16">
        <v>3</v>
      </c>
      <c r="D106" s="16">
        <v>10</v>
      </c>
      <c r="E106" s="16">
        <v>2</v>
      </c>
      <c r="F106" s="16">
        <v>0</v>
      </c>
      <c r="G106" s="16">
        <v>8</v>
      </c>
      <c r="H106" s="16">
        <v>15</v>
      </c>
      <c r="I106" s="16">
        <v>36</v>
      </c>
      <c r="J106" s="16">
        <v>-20</v>
      </c>
      <c r="K106" s="18">
        <f>H106/I106</f>
        <v>0.41666666666666669</v>
      </c>
      <c r="L106" s="18">
        <f t="shared" si="26"/>
        <v>300</v>
      </c>
      <c r="M106" s="5">
        <v>0</v>
      </c>
      <c r="N106" s="5">
        <v>0</v>
      </c>
      <c r="O106" s="2">
        <f t="shared" si="24"/>
        <v>300</v>
      </c>
      <c r="P106" t="s">
        <v>72</v>
      </c>
    </row>
  </sheetData>
  <mergeCells count="4">
    <mergeCell ref="A6:B6"/>
    <mergeCell ref="A32:B32"/>
    <mergeCell ref="A58:B58"/>
    <mergeCell ref="A84:B8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8:P129"/>
  <sheetViews>
    <sheetView tabSelected="1" zoomScale="120" zoomScaleNormal="120" workbookViewId="0">
      <selection activeCell="G120" sqref="G120"/>
    </sheetView>
  </sheetViews>
  <sheetFormatPr defaultRowHeight="15"/>
  <cols>
    <col min="1" max="1" width="6" customWidth="1"/>
    <col min="2" max="2" width="33.28515625" customWidth="1"/>
    <col min="3" max="3" width="8" customWidth="1"/>
    <col min="4" max="4" width="5.7109375" customWidth="1"/>
    <col min="5" max="8" width="4.7109375" customWidth="1"/>
    <col min="9" max="11" width="5.7109375" customWidth="1"/>
    <col min="13" max="13" width="11" customWidth="1"/>
    <col min="14" max="14" width="10.140625" customWidth="1"/>
    <col min="15" max="15" width="9.85546875" customWidth="1"/>
    <col min="16" max="16" width="12.7109375" customWidth="1"/>
  </cols>
  <sheetData>
    <row r="8" spans="1:16" ht="17.25" customHeight="1">
      <c r="A8" s="37"/>
      <c r="B8" s="37"/>
      <c r="C8" s="27" t="s">
        <v>17</v>
      </c>
      <c r="D8" s="27" t="s">
        <v>1</v>
      </c>
      <c r="E8" s="27" t="s">
        <v>2</v>
      </c>
      <c r="F8" s="27" t="s">
        <v>3</v>
      </c>
      <c r="G8" s="27" t="s">
        <v>4</v>
      </c>
      <c r="H8" s="27" t="s">
        <v>5</v>
      </c>
      <c r="I8" s="27" t="s">
        <v>6</v>
      </c>
      <c r="J8" s="27" t="s">
        <v>7</v>
      </c>
      <c r="K8" s="27" t="s">
        <v>8</v>
      </c>
      <c r="L8" s="27" t="s">
        <v>9</v>
      </c>
      <c r="M8" s="27" t="s">
        <v>10</v>
      </c>
      <c r="N8" s="28" t="s">
        <v>11</v>
      </c>
      <c r="O8" s="28" t="s">
        <v>12</v>
      </c>
      <c r="P8" s="28" t="s">
        <v>16</v>
      </c>
    </row>
    <row r="9" spans="1:16" ht="17.25" customHeight="1">
      <c r="A9" s="35" t="s">
        <v>22</v>
      </c>
      <c r="B9" s="35" t="s">
        <v>76</v>
      </c>
      <c r="C9" s="5" t="s">
        <v>18</v>
      </c>
      <c r="D9" s="4">
        <v>16</v>
      </c>
      <c r="E9" s="4">
        <v>12</v>
      </c>
      <c r="F9" s="4">
        <v>5</v>
      </c>
      <c r="G9" s="4">
        <v>1</v>
      </c>
      <c r="H9" s="4">
        <v>6</v>
      </c>
      <c r="I9" s="4">
        <v>23</v>
      </c>
      <c r="J9" s="4">
        <v>25</v>
      </c>
      <c r="K9" s="4">
        <f>I9-J9</f>
        <v>-2</v>
      </c>
      <c r="L9" s="7">
        <f>I9/J9</f>
        <v>0.92</v>
      </c>
      <c r="M9" s="7">
        <f t="shared" ref="M9" si="0">D9/E9*1000</f>
        <v>1333.3333333333333</v>
      </c>
      <c r="N9" s="31">
        <v>100</v>
      </c>
      <c r="O9" s="31">
        <v>20</v>
      </c>
      <c r="P9" s="29">
        <f>M9+N9+O9</f>
        <v>1453.3333333333333</v>
      </c>
    </row>
    <row r="10" spans="1:16" ht="17.25" customHeight="1">
      <c r="A10" s="35"/>
      <c r="B10" s="35"/>
      <c r="C10" s="5" t="s">
        <v>19</v>
      </c>
      <c r="D10" s="4">
        <v>38</v>
      </c>
      <c r="E10" s="4">
        <v>15</v>
      </c>
      <c r="F10" s="4">
        <v>12</v>
      </c>
      <c r="G10" s="4">
        <v>2</v>
      </c>
      <c r="H10" s="4">
        <v>1</v>
      </c>
      <c r="I10" s="4">
        <v>61</v>
      </c>
      <c r="J10" s="4">
        <v>19</v>
      </c>
      <c r="K10" s="4">
        <f>I10-J10</f>
        <v>42</v>
      </c>
      <c r="L10" s="4">
        <f>I10/J10</f>
        <v>3.2105263157894739</v>
      </c>
      <c r="M10" s="7">
        <f>D10/E10*1000</f>
        <v>2533.333333333333</v>
      </c>
      <c r="N10" s="45">
        <v>600</v>
      </c>
      <c r="O10" s="45">
        <v>300</v>
      </c>
      <c r="P10" s="46">
        <f>M10+N10+O10</f>
        <v>3433.333333333333</v>
      </c>
    </row>
    <row r="11" spans="1:16" ht="17.25" customHeight="1">
      <c r="A11" s="35"/>
      <c r="B11" s="35"/>
      <c r="C11" s="5" t="s">
        <v>20</v>
      </c>
      <c r="D11" s="4">
        <v>43</v>
      </c>
      <c r="E11" s="4">
        <v>15</v>
      </c>
      <c r="F11" s="4">
        <v>14</v>
      </c>
      <c r="G11" s="4">
        <v>1</v>
      </c>
      <c r="H11" s="4">
        <v>0</v>
      </c>
      <c r="I11" s="4">
        <v>78</v>
      </c>
      <c r="J11" s="4">
        <v>15</v>
      </c>
      <c r="K11" s="4">
        <f>I11-J11</f>
        <v>63</v>
      </c>
      <c r="L11" s="4">
        <f>I11/J11</f>
        <v>5.2</v>
      </c>
      <c r="M11" s="7">
        <f>D11/E11*1000</f>
        <v>2866.6666666666665</v>
      </c>
      <c r="N11" s="45">
        <v>600</v>
      </c>
      <c r="O11" s="45">
        <v>500</v>
      </c>
      <c r="P11" s="46">
        <f>M11+N11+O11</f>
        <v>3966.6666666666665</v>
      </c>
    </row>
    <row r="12" spans="1:16" ht="17.25" customHeight="1">
      <c r="A12" s="35"/>
      <c r="B12" s="35"/>
      <c r="C12" s="5" t="s">
        <v>21</v>
      </c>
      <c r="D12" s="4">
        <v>25</v>
      </c>
      <c r="E12" s="4">
        <v>14</v>
      </c>
      <c r="F12" s="4">
        <v>7</v>
      </c>
      <c r="G12" s="4">
        <v>4</v>
      </c>
      <c r="H12" s="4">
        <v>3</v>
      </c>
      <c r="I12" s="4">
        <v>31</v>
      </c>
      <c r="J12" s="4">
        <v>20</v>
      </c>
      <c r="K12" s="4">
        <f t="shared" ref="K12" si="1">I12-J12</f>
        <v>11</v>
      </c>
      <c r="L12" s="7">
        <f t="shared" ref="L12" si="2">I12/J12</f>
        <v>1.55</v>
      </c>
      <c r="M12" s="18">
        <f t="shared" ref="M12" si="3">D12/E12*1000</f>
        <v>1785.7142857142858</v>
      </c>
      <c r="N12" s="30">
        <v>400</v>
      </c>
      <c r="O12" s="30">
        <v>100</v>
      </c>
      <c r="P12" s="29">
        <f>M12+N12+O12</f>
        <v>2285.7142857142858</v>
      </c>
    </row>
    <row r="13" spans="1:16" ht="17.25" customHeight="1">
      <c r="A13" s="35"/>
      <c r="B13" s="35"/>
      <c r="C13" s="48" t="s">
        <v>16</v>
      </c>
      <c r="D13" s="48">
        <f>SUM(D9:D12)</f>
        <v>122</v>
      </c>
      <c r="E13" s="48">
        <f t="shared" ref="E13:K13" si="4">SUM(E9:E12)</f>
        <v>56</v>
      </c>
      <c r="F13" s="48">
        <f t="shared" si="4"/>
        <v>38</v>
      </c>
      <c r="G13" s="48">
        <f t="shared" si="4"/>
        <v>8</v>
      </c>
      <c r="H13" s="48">
        <f t="shared" si="4"/>
        <v>10</v>
      </c>
      <c r="I13" s="48">
        <f t="shared" si="4"/>
        <v>193</v>
      </c>
      <c r="J13" s="48">
        <f t="shared" si="4"/>
        <v>79</v>
      </c>
      <c r="K13" s="48">
        <f t="shared" si="4"/>
        <v>114</v>
      </c>
      <c r="L13" s="49">
        <f>I13/J13</f>
        <v>2.4430379746835444</v>
      </c>
      <c r="M13" s="49">
        <f>D13/E13*1000</f>
        <v>2178.5714285714284</v>
      </c>
      <c r="N13" s="48">
        <f>SUM(N9:N12)</f>
        <v>1700</v>
      </c>
      <c r="O13" s="48">
        <f>SUM(O9:O12)</f>
        <v>920</v>
      </c>
      <c r="P13" s="51">
        <f>M13+N13+O13</f>
        <v>4798.5714285714284</v>
      </c>
    </row>
    <row r="14" spans="1:16" ht="17.25" customHeight="1">
      <c r="A14" s="39" t="s">
        <v>23</v>
      </c>
      <c r="B14" s="40" t="s">
        <v>80</v>
      </c>
      <c r="C14" s="13" t="s">
        <v>18</v>
      </c>
      <c r="D14" s="4">
        <v>25</v>
      </c>
      <c r="E14" s="4">
        <v>14</v>
      </c>
      <c r="F14" s="4">
        <v>7</v>
      </c>
      <c r="G14" s="4">
        <v>4</v>
      </c>
      <c r="H14" s="4">
        <v>3</v>
      </c>
      <c r="I14" s="4">
        <v>70</v>
      </c>
      <c r="J14" s="4">
        <v>39</v>
      </c>
      <c r="K14" s="4">
        <f>I14-J14</f>
        <v>31</v>
      </c>
      <c r="L14" s="7">
        <f>I14/J14</f>
        <v>1.7948717948717949</v>
      </c>
      <c r="M14" s="7">
        <f t="shared" ref="M14:M17" si="5">D14/E14*1000</f>
        <v>1785.7142857142858</v>
      </c>
      <c r="N14" s="31">
        <v>400</v>
      </c>
      <c r="O14" s="31">
        <v>200</v>
      </c>
      <c r="P14" s="29">
        <f>M14+N14+O14</f>
        <v>2385.7142857142858</v>
      </c>
    </row>
    <row r="15" spans="1:16" ht="17.25" customHeight="1">
      <c r="A15" s="39"/>
      <c r="B15" s="41"/>
      <c r="C15" s="13" t="s">
        <v>19</v>
      </c>
      <c r="D15" s="4">
        <v>30</v>
      </c>
      <c r="E15" s="4">
        <v>15</v>
      </c>
      <c r="F15" s="4">
        <v>9</v>
      </c>
      <c r="G15" s="4">
        <v>3</v>
      </c>
      <c r="H15" s="4">
        <v>3</v>
      </c>
      <c r="I15" s="4">
        <v>64</v>
      </c>
      <c r="J15" s="4">
        <v>43</v>
      </c>
      <c r="K15" s="4">
        <f t="shared" ref="K15" si="6">I15-J15</f>
        <v>21</v>
      </c>
      <c r="L15" s="4">
        <f t="shared" ref="L15" si="7">I15/J15</f>
        <v>1.4883720930232558</v>
      </c>
      <c r="M15" s="7">
        <f>D15/E15*1000</f>
        <v>2000</v>
      </c>
      <c r="N15" s="47">
        <v>600</v>
      </c>
      <c r="O15" s="45">
        <v>500</v>
      </c>
      <c r="P15" s="46">
        <f>M15+N15+O15</f>
        <v>3100</v>
      </c>
    </row>
    <row r="16" spans="1:16" ht="17.25" customHeight="1">
      <c r="A16" s="39"/>
      <c r="B16" s="41"/>
      <c r="C16" s="13" t="s">
        <v>20</v>
      </c>
      <c r="D16" s="4">
        <v>22</v>
      </c>
      <c r="E16" s="4">
        <v>12</v>
      </c>
      <c r="F16" s="4">
        <v>7</v>
      </c>
      <c r="G16" s="4">
        <v>1</v>
      </c>
      <c r="H16" s="4">
        <v>4</v>
      </c>
      <c r="I16" s="4">
        <v>49</v>
      </c>
      <c r="J16" s="4">
        <v>25</v>
      </c>
      <c r="K16" s="4">
        <f>I16-J16</f>
        <v>24</v>
      </c>
      <c r="L16" s="7">
        <f>I16/J16</f>
        <v>1.96</v>
      </c>
      <c r="M16" s="18">
        <f t="shared" si="5"/>
        <v>1833.3333333333333</v>
      </c>
      <c r="N16" s="30">
        <v>150</v>
      </c>
      <c r="O16" s="30">
        <v>60</v>
      </c>
      <c r="P16" s="29">
        <f>M16+N16+O16</f>
        <v>2043.3333333333333</v>
      </c>
    </row>
    <row r="17" spans="1:16" ht="17.25" customHeight="1">
      <c r="A17" s="39"/>
      <c r="B17" s="41"/>
      <c r="C17" s="13" t="s">
        <v>21</v>
      </c>
      <c r="D17" s="4">
        <v>27</v>
      </c>
      <c r="E17" s="4">
        <v>14</v>
      </c>
      <c r="F17" s="4">
        <v>9</v>
      </c>
      <c r="G17" s="4">
        <v>0</v>
      </c>
      <c r="H17" s="4">
        <v>5</v>
      </c>
      <c r="I17" s="4">
        <v>36</v>
      </c>
      <c r="J17" s="4">
        <v>29</v>
      </c>
      <c r="K17" s="4">
        <f>I17-J17</f>
        <v>7</v>
      </c>
      <c r="L17" s="7">
        <f>I17/J17</f>
        <v>1.2413793103448276</v>
      </c>
      <c r="M17" s="18">
        <f t="shared" si="5"/>
        <v>1928.5714285714287</v>
      </c>
      <c r="N17" s="30">
        <v>400</v>
      </c>
      <c r="O17" s="30">
        <v>200</v>
      </c>
      <c r="P17" s="29">
        <f>M17+N17+O17</f>
        <v>2528.5714285714284</v>
      </c>
    </row>
    <row r="18" spans="1:16" ht="17.25" customHeight="1">
      <c r="A18" s="39"/>
      <c r="B18" s="42"/>
      <c r="C18" s="50" t="s">
        <v>16</v>
      </c>
      <c r="D18" s="48">
        <f>SUM(D14:D17)</f>
        <v>104</v>
      </c>
      <c r="E18" s="48">
        <f t="shared" ref="E18:K18" si="8">SUM(E14:E17)</f>
        <v>55</v>
      </c>
      <c r="F18" s="48">
        <f t="shared" si="8"/>
        <v>32</v>
      </c>
      <c r="G18" s="48">
        <f t="shared" si="8"/>
        <v>8</v>
      </c>
      <c r="H18" s="48">
        <f t="shared" si="8"/>
        <v>15</v>
      </c>
      <c r="I18" s="48">
        <f t="shared" si="8"/>
        <v>219</v>
      </c>
      <c r="J18" s="48">
        <f t="shared" si="8"/>
        <v>136</v>
      </c>
      <c r="K18" s="48">
        <f t="shared" si="8"/>
        <v>83</v>
      </c>
      <c r="L18" s="49">
        <f>I18/J18</f>
        <v>1.6102941176470589</v>
      </c>
      <c r="M18" s="49">
        <f>D18/E18*1000</f>
        <v>1890.9090909090908</v>
      </c>
      <c r="N18" s="48">
        <f>SUM(N14:N17)</f>
        <v>1550</v>
      </c>
      <c r="O18" s="48">
        <f>SUM(O14:O17)</f>
        <v>960</v>
      </c>
      <c r="P18" s="51">
        <f>M18+N18+O18</f>
        <v>4400.909090909091</v>
      </c>
    </row>
    <row r="19" spans="1:16" ht="17.25" customHeight="1">
      <c r="A19" s="35" t="s">
        <v>24</v>
      </c>
      <c r="B19" s="35" t="s">
        <v>75</v>
      </c>
      <c r="C19" s="5" t="s">
        <v>18</v>
      </c>
      <c r="D19" s="4">
        <v>33</v>
      </c>
      <c r="E19" s="4">
        <v>15</v>
      </c>
      <c r="F19" s="4">
        <v>10</v>
      </c>
      <c r="G19" s="4">
        <v>3</v>
      </c>
      <c r="H19" s="4">
        <v>2</v>
      </c>
      <c r="I19" s="4">
        <v>56</v>
      </c>
      <c r="J19" s="4">
        <v>37</v>
      </c>
      <c r="K19" s="4">
        <f t="shared" ref="K19" si="9">I19-J19</f>
        <v>19</v>
      </c>
      <c r="L19" s="4">
        <f t="shared" ref="L19" si="10">I19/J19</f>
        <v>1.5135135135135136</v>
      </c>
      <c r="M19" s="7">
        <f>D19/E19*1000</f>
        <v>2200</v>
      </c>
      <c r="N19" s="47">
        <v>600</v>
      </c>
      <c r="O19" s="47">
        <v>300</v>
      </c>
      <c r="P19" s="46">
        <f>M19+N19+O19</f>
        <v>3100</v>
      </c>
    </row>
    <row r="20" spans="1:16" ht="17.25" customHeight="1">
      <c r="A20" s="35"/>
      <c r="B20" s="35"/>
      <c r="C20" s="5" t="s">
        <v>19</v>
      </c>
      <c r="D20" s="16">
        <v>21</v>
      </c>
      <c r="E20" s="16">
        <v>12</v>
      </c>
      <c r="F20" s="16">
        <v>6</v>
      </c>
      <c r="G20" s="16">
        <v>3</v>
      </c>
      <c r="H20" s="16">
        <v>3</v>
      </c>
      <c r="I20" s="16">
        <v>26</v>
      </c>
      <c r="J20" s="16">
        <v>13</v>
      </c>
      <c r="K20" s="16">
        <f>I20-J20</f>
        <v>13</v>
      </c>
      <c r="L20" s="19">
        <f>I20/J20</f>
        <v>2</v>
      </c>
      <c r="M20" s="18">
        <f t="shared" ref="M20:M22" si="11">D20/E20*1000</f>
        <v>1750</v>
      </c>
      <c r="N20" s="30">
        <v>200</v>
      </c>
      <c r="O20" s="30">
        <v>0</v>
      </c>
      <c r="P20" s="29">
        <f>M20+N20+O20</f>
        <v>1950</v>
      </c>
    </row>
    <row r="21" spans="1:16" ht="17.25" customHeight="1">
      <c r="A21" s="35"/>
      <c r="B21" s="35"/>
      <c r="C21" s="5" t="s">
        <v>20</v>
      </c>
      <c r="D21" s="4">
        <v>35</v>
      </c>
      <c r="E21" s="4">
        <v>15</v>
      </c>
      <c r="F21" s="4">
        <v>11</v>
      </c>
      <c r="G21" s="4">
        <v>2</v>
      </c>
      <c r="H21" s="4">
        <v>2</v>
      </c>
      <c r="I21" s="4">
        <v>49</v>
      </c>
      <c r="J21" s="4">
        <v>24</v>
      </c>
      <c r="K21" s="4">
        <f>I21-J21</f>
        <v>25</v>
      </c>
      <c r="L21" s="4">
        <f>I21/J21</f>
        <v>2.0416666666666665</v>
      </c>
      <c r="M21" s="7">
        <f>D21/E21*1000</f>
        <v>2333.3333333333335</v>
      </c>
      <c r="N21" s="47">
        <v>600</v>
      </c>
      <c r="O21" s="47">
        <v>300</v>
      </c>
      <c r="P21" s="46">
        <f>M21+N21+O21</f>
        <v>3233.3333333333335</v>
      </c>
    </row>
    <row r="22" spans="1:16" ht="17.25" customHeight="1">
      <c r="A22" s="35"/>
      <c r="B22" s="35"/>
      <c r="C22" s="5" t="s">
        <v>21</v>
      </c>
      <c r="D22" s="16">
        <v>18</v>
      </c>
      <c r="E22" s="16">
        <v>12</v>
      </c>
      <c r="F22" s="16">
        <v>6</v>
      </c>
      <c r="G22" s="16">
        <v>0</v>
      </c>
      <c r="H22" s="16">
        <v>6</v>
      </c>
      <c r="I22" s="16">
        <v>38</v>
      </c>
      <c r="J22" s="16">
        <v>44</v>
      </c>
      <c r="K22" s="16">
        <f t="shared" ref="K22" si="12">I22-J22</f>
        <v>-6</v>
      </c>
      <c r="L22" s="18">
        <f t="shared" ref="L22" si="13">I22/J22</f>
        <v>0.86363636363636365</v>
      </c>
      <c r="M22" s="18">
        <f t="shared" si="11"/>
        <v>1500</v>
      </c>
      <c r="N22" s="30">
        <v>200</v>
      </c>
      <c r="O22" s="30">
        <v>0</v>
      </c>
      <c r="P22" s="29">
        <f>M22+N22+O22</f>
        <v>1700</v>
      </c>
    </row>
    <row r="23" spans="1:16" ht="17.25" customHeight="1">
      <c r="A23" s="35"/>
      <c r="B23" s="35"/>
      <c r="C23" s="48" t="s">
        <v>16</v>
      </c>
      <c r="D23" s="48">
        <f>SUM(D19:D22)</f>
        <v>107</v>
      </c>
      <c r="E23" s="48">
        <f t="shared" ref="E23:J23" si="14">SUM(E19:E22)</f>
        <v>54</v>
      </c>
      <c r="F23" s="48">
        <f t="shared" si="14"/>
        <v>33</v>
      </c>
      <c r="G23" s="48">
        <f t="shared" si="14"/>
        <v>8</v>
      </c>
      <c r="H23" s="48">
        <f t="shared" si="14"/>
        <v>13</v>
      </c>
      <c r="I23" s="48">
        <f t="shared" si="14"/>
        <v>169</v>
      </c>
      <c r="J23" s="48">
        <f t="shared" si="14"/>
        <v>118</v>
      </c>
      <c r="K23" s="48">
        <f>SUM(K19:K22)</f>
        <v>51</v>
      </c>
      <c r="L23" s="49">
        <f>I23/J23</f>
        <v>1.4322033898305084</v>
      </c>
      <c r="M23" s="49">
        <f>D23/E23*1000</f>
        <v>1981.4814814814813</v>
      </c>
      <c r="N23" s="48">
        <f>SUM(N19:N22)</f>
        <v>1600</v>
      </c>
      <c r="O23" s="48">
        <f>SUM(O19:O22)</f>
        <v>600</v>
      </c>
      <c r="P23" s="51">
        <f>M23+N23+O23</f>
        <v>4181.4814814814818</v>
      </c>
    </row>
    <row r="24" spans="1:16" ht="17.25" customHeight="1">
      <c r="A24" s="35" t="s">
        <v>25</v>
      </c>
      <c r="B24" s="35" t="s">
        <v>73</v>
      </c>
      <c r="C24" s="5" t="s">
        <v>18</v>
      </c>
      <c r="D24" s="4">
        <v>34</v>
      </c>
      <c r="E24" s="4">
        <v>15</v>
      </c>
      <c r="F24" s="4">
        <v>10</v>
      </c>
      <c r="G24" s="4">
        <v>4</v>
      </c>
      <c r="H24" s="4">
        <v>1</v>
      </c>
      <c r="I24" s="4">
        <v>73</v>
      </c>
      <c r="J24" s="4">
        <v>30</v>
      </c>
      <c r="K24" s="4">
        <f>I24-J24</f>
        <v>43</v>
      </c>
      <c r="L24" s="4">
        <f>I24/J24</f>
        <v>2.4333333333333331</v>
      </c>
      <c r="M24" s="7">
        <f>D24/E24*1000</f>
        <v>2266.6666666666665</v>
      </c>
      <c r="N24" s="45">
        <v>600</v>
      </c>
      <c r="O24" s="45">
        <v>500</v>
      </c>
      <c r="P24" s="46">
        <f>M24+N24+O24</f>
        <v>3366.6666666666665</v>
      </c>
    </row>
    <row r="25" spans="1:16" ht="17.25" customHeight="1">
      <c r="A25" s="35"/>
      <c r="B25" s="35"/>
      <c r="C25" s="5" t="s">
        <v>19</v>
      </c>
      <c r="D25" s="4">
        <v>23</v>
      </c>
      <c r="E25" s="4">
        <v>14</v>
      </c>
      <c r="F25" s="4">
        <v>7</v>
      </c>
      <c r="G25" s="4">
        <v>2</v>
      </c>
      <c r="H25" s="4">
        <v>5</v>
      </c>
      <c r="I25" s="4">
        <v>38</v>
      </c>
      <c r="J25" s="4">
        <v>29</v>
      </c>
      <c r="K25" s="4">
        <f t="shared" ref="K25" si="15">I25-J25</f>
        <v>9</v>
      </c>
      <c r="L25" s="12">
        <f t="shared" ref="L25" si="16">I25/J25</f>
        <v>1.3103448275862069</v>
      </c>
      <c r="M25" s="18">
        <f t="shared" ref="M25:M27" si="17">D25/E25*1000</f>
        <v>1642.8571428571429</v>
      </c>
      <c r="N25" s="31">
        <v>400</v>
      </c>
      <c r="O25" s="30">
        <v>100</v>
      </c>
      <c r="P25" s="29">
        <f>M25+N25+O25</f>
        <v>2142.8571428571431</v>
      </c>
    </row>
    <row r="26" spans="1:16" ht="17.25" customHeight="1">
      <c r="A26" s="35"/>
      <c r="B26" s="35"/>
      <c r="C26" s="5" t="s">
        <v>20</v>
      </c>
      <c r="D26" s="16">
        <v>22</v>
      </c>
      <c r="E26" s="16">
        <v>12</v>
      </c>
      <c r="F26" s="16">
        <v>7</v>
      </c>
      <c r="G26" s="16">
        <v>1</v>
      </c>
      <c r="H26" s="16">
        <v>4</v>
      </c>
      <c r="I26" s="16">
        <v>36</v>
      </c>
      <c r="J26" s="16">
        <v>29</v>
      </c>
      <c r="K26" s="16">
        <f>I26-J26</f>
        <v>7</v>
      </c>
      <c r="L26" s="18">
        <f>I26/J26</f>
        <v>1.2413793103448276</v>
      </c>
      <c r="M26" s="18">
        <f t="shared" si="17"/>
        <v>1833.3333333333333</v>
      </c>
      <c r="N26" s="31">
        <v>200</v>
      </c>
      <c r="O26" s="30">
        <v>0</v>
      </c>
      <c r="P26" s="29">
        <f>M26+N26+O26</f>
        <v>2033.3333333333333</v>
      </c>
    </row>
    <row r="27" spans="1:16" ht="17.25" customHeight="1">
      <c r="A27" s="35"/>
      <c r="B27" s="35"/>
      <c r="C27" s="5" t="s">
        <v>21</v>
      </c>
      <c r="D27" s="4">
        <v>18</v>
      </c>
      <c r="E27" s="4">
        <v>12</v>
      </c>
      <c r="F27" s="4">
        <v>6</v>
      </c>
      <c r="G27" s="4">
        <v>0</v>
      </c>
      <c r="H27" s="4">
        <v>6</v>
      </c>
      <c r="I27" s="4">
        <v>54</v>
      </c>
      <c r="J27" s="4">
        <v>51</v>
      </c>
      <c r="K27" s="4">
        <f>I27-J27</f>
        <v>3</v>
      </c>
      <c r="L27" s="7">
        <f>I27/J27</f>
        <v>1.0588235294117647</v>
      </c>
      <c r="M27" s="18">
        <f t="shared" si="17"/>
        <v>1500</v>
      </c>
      <c r="N27" s="30">
        <v>100</v>
      </c>
      <c r="O27" s="30">
        <v>10</v>
      </c>
      <c r="P27" s="29">
        <f>M27+N27+O27</f>
        <v>1610</v>
      </c>
    </row>
    <row r="28" spans="1:16" ht="17.25" customHeight="1">
      <c r="A28" s="35"/>
      <c r="B28" s="35"/>
      <c r="C28" s="48" t="s">
        <v>16</v>
      </c>
      <c r="D28" s="48">
        <f>SUM(D24:D27)</f>
        <v>97</v>
      </c>
      <c r="E28" s="48">
        <f>SUM(E24:E27)</f>
        <v>53</v>
      </c>
      <c r="F28" s="48">
        <f t="shared" ref="F28:H28" si="18">SUM(F24:F27)</f>
        <v>30</v>
      </c>
      <c r="G28" s="48">
        <f t="shared" si="18"/>
        <v>7</v>
      </c>
      <c r="H28" s="48">
        <f t="shared" si="18"/>
        <v>16</v>
      </c>
      <c r="I28" s="48">
        <f>SUM(I24:I27)</f>
        <v>201</v>
      </c>
      <c r="J28" s="48">
        <f t="shared" ref="J28" si="19">SUM(J24:J27)</f>
        <v>139</v>
      </c>
      <c r="K28" s="48">
        <f t="shared" ref="K28" si="20">SUM(K24:K27)</f>
        <v>62</v>
      </c>
      <c r="L28" s="49">
        <f>I28/J28</f>
        <v>1.4460431654676258</v>
      </c>
      <c r="M28" s="49">
        <f>D28/E28*1000</f>
        <v>1830.1886792452831</v>
      </c>
      <c r="N28" s="48">
        <f>SUM(N24:N27)</f>
        <v>1300</v>
      </c>
      <c r="O28" s="48">
        <f>SUM(O24:O27)</f>
        <v>610</v>
      </c>
      <c r="P28" s="51">
        <f t="shared" ref="P28:P44" si="21">M28+N28+O28</f>
        <v>3740.1886792452833</v>
      </c>
    </row>
    <row r="29" spans="1:16" ht="17.25" customHeight="1">
      <c r="A29" s="37"/>
      <c r="B29" s="37"/>
      <c r="C29" s="27" t="s">
        <v>17</v>
      </c>
      <c r="D29" s="27" t="s">
        <v>1</v>
      </c>
      <c r="E29" s="27" t="s">
        <v>2</v>
      </c>
      <c r="F29" s="27" t="s">
        <v>3</v>
      </c>
      <c r="G29" s="27" t="s">
        <v>4</v>
      </c>
      <c r="H29" s="27" t="s">
        <v>5</v>
      </c>
      <c r="I29" s="27" t="s">
        <v>6</v>
      </c>
      <c r="J29" s="27" t="s">
        <v>7</v>
      </c>
      <c r="K29" s="27" t="s">
        <v>8</v>
      </c>
      <c r="L29" s="27" t="s">
        <v>9</v>
      </c>
      <c r="M29" s="27" t="s">
        <v>10</v>
      </c>
      <c r="N29" s="28" t="s">
        <v>11</v>
      </c>
      <c r="O29" s="28" t="s">
        <v>12</v>
      </c>
      <c r="P29" s="28" t="s">
        <v>16</v>
      </c>
    </row>
    <row r="30" spans="1:16" ht="17.25" customHeight="1">
      <c r="A30" s="35" t="s">
        <v>26</v>
      </c>
      <c r="B30" s="35" t="s">
        <v>74</v>
      </c>
      <c r="C30" s="5" t="s">
        <v>18</v>
      </c>
      <c r="D30" s="16">
        <v>23</v>
      </c>
      <c r="E30" s="16">
        <v>12</v>
      </c>
      <c r="F30" s="16">
        <v>7</v>
      </c>
      <c r="G30" s="16">
        <v>2</v>
      </c>
      <c r="H30" s="16">
        <v>3</v>
      </c>
      <c r="I30" s="16">
        <v>63</v>
      </c>
      <c r="J30" s="16">
        <v>43</v>
      </c>
      <c r="K30" s="16">
        <f>I30-J30</f>
        <v>20</v>
      </c>
      <c r="L30" s="18">
        <f>I30/J30</f>
        <v>1.4651162790697674</v>
      </c>
      <c r="M30" s="7">
        <f t="shared" ref="M30:M33" si="22">D30/E30*1000</f>
        <v>1916.6666666666667</v>
      </c>
      <c r="N30" s="30">
        <v>200</v>
      </c>
      <c r="O30" s="30">
        <v>0</v>
      </c>
      <c r="P30" s="29">
        <f>M30+N30+O30</f>
        <v>2116.666666666667</v>
      </c>
    </row>
    <row r="31" spans="1:16" ht="17.25" customHeight="1">
      <c r="A31" s="35"/>
      <c r="B31" s="35"/>
      <c r="C31" s="5" t="s">
        <v>19</v>
      </c>
      <c r="D31" s="16">
        <v>17</v>
      </c>
      <c r="E31" s="16">
        <v>11</v>
      </c>
      <c r="F31" s="16">
        <v>5</v>
      </c>
      <c r="G31" s="16">
        <v>2</v>
      </c>
      <c r="H31" s="16">
        <v>4</v>
      </c>
      <c r="I31" s="16">
        <v>35</v>
      </c>
      <c r="J31" s="16">
        <v>33</v>
      </c>
      <c r="K31" s="16">
        <f>I31-J31</f>
        <v>2</v>
      </c>
      <c r="L31" s="19">
        <f>I31/J31</f>
        <v>1.0606060606060606</v>
      </c>
      <c r="M31" s="19">
        <f t="shared" si="22"/>
        <v>1545.4545454545455</v>
      </c>
      <c r="N31" s="30">
        <v>50</v>
      </c>
      <c r="O31" s="30">
        <v>0</v>
      </c>
      <c r="P31" s="29">
        <f>M31+N31+O31</f>
        <v>1595.4545454545455</v>
      </c>
    </row>
    <row r="32" spans="1:16" ht="17.25" customHeight="1">
      <c r="A32" s="35"/>
      <c r="B32" s="35"/>
      <c r="C32" s="5" t="s">
        <v>20</v>
      </c>
      <c r="D32" s="4">
        <v>34</v>
      </c>
      <c r="E32" s="4">
        <v>14</v>
      </c>
      <c r="F32" s="4">
        <v>11</v>
      </c>
      <c r="G32" s="4">
        <v>1</v>
      </c>
      <c r="H32" s="4">
        <v>2</v>
      </c>
      <c r="I32" s="4">
        <v>62</v>
      </c>
      <c r="J32" s="4">
        <v>29</v>
      </c>
      <c r="K32" s="4">
        <f t="shared" ref="K32:K33" si="23">I32-J32</f>
        <v>33</v>
      </c>
      <c r="L32" s="7">
        <f t="shared" ref="L32:L33" si="24">I32/J32</f>
        <v>2.1379310344827585</v>
      </c>
      <c r="M32" s="18">
        <f t="shared" si="22"/>
        <v>2428.5714285714284</v>
      </c>
      <c r="N32" s="32">
        <v>400</v>
      </c>
      <c r="O32" s="30">
        <v>200</v>
      </c>
      <c r="P32" s="29">
        <f>M32+N32+O32</f>
        <v>3028.5714285714284</v>
      </c>
    </row>
    <row r="33" spans="1:16" ht="17.25" customHeight="1">
      <c r="A33" s="35"/>
      <c r="B33" s="35"/>
      <c r="C33" s="5" t="s">
        <v>21</v>
      </c>
      <c r="D33" s="4">
        <v>20</v>
      </c>
      <c r="E33" s="4">
        <v>12</v>
      </c>
      <c r="F33" s="4">
        <v>6</v>
      </c>
      <c r="G33" s="4">
        <v>2</v>
      </c>
      <c r="H33" s="4">
        <v>4</v>
      </c>
      <c r="I33" s="4">
        <v>43</v>
      </c>
      <c r="J33" s="4">
        <v>24</v>
      </c>
      <c r="K33" s="4">
        <f t="shared" si="23"/>
        <v>19</v>
      </c>
      <c r="L33" s="7">
        <f t="shared" si="24"/>
        <v>1.7916666666666667</v>
      </c>
      <c r="M33" s="18">
        <f t="shared" si="22"/>
        <v>1666.6666666666667</v>
      </c>
      <c r="N33" s="30">
        <v>150</v>
      </c>
      <c r="O33" s="30">
        <v>40</v>
      </c>
      <c r="P33" s="29">
        <f>M33+N33+O33</f>
        <v>1856.6666666666667</v>
      </c>
    </row>
    <row r="34" spans="1:16" ht="17.25" customHeight="1">
      <c r="A34" s="35"/>
      <c r="B34" s="35"/>
      <c r="C34" s="48" t="s">
        <v>16</v>
      </c>
      <c r="D34" s="48">
        <f>SUM(D30:D33)</f>
        <v>94</v>
      </c>
      <c r="E34" s="48">
        <f t="shared" ref="E34:K34" si="25">SUM(E30:E33)</f>
        <v>49</v>
      </c>
      <c r="F34" s="48">
        <f t="shared" si="25"/>
        <v>29</v>
      </c>
      <c r="G34" s="48">
        <f t="shared" si="25"/>
        <v>7</v>
      </c>
      <c r="H34" s="48">
        <f t="shared" si="25"/>
        <v>13</v>
      </c>
      <c r="I34" s="48">
        <f t="shared" si="25"/>
        <v>203</v>
      </c>
      <c r="J34" s="48">
        <f t="shared" si="25"/>
        <v>129</v>
      </c>
      <c r="K34" s="48">
        <f t="shared" si="25"/>
        <v>74</v>
      </c>
      <c r="L34" s="49">
        <f>I34/J34</f>
        <v>1.5736434108527131</v>
      </c>
      <c r="M34" s="49">
        <f>D34/E34*1000</f>
        <v>1918.3673469387754</v>
      </c>
      <c r="N34" s="48">
        <f>SUM(N30:N33)</f>
        <v>800</v>
      </c>
      <c r="O34" s="48">
        <f>SUM(O30:O33)</f>
        <v>240</v>
      </c>
      <c r="P34" s="51">
        <f t="shared" si="21"/>
        <v>2958.3673469387754</v>
      </c>
    </row>
    <row r="35" spans="1:16" ht="15.75" customHeight="1">
      <c r="A35" s="35" t="s">
        <v>27</v>
      </c>
      <c r="B35" s="35" t="s">
        <v>81</v>
      </c>
      <c r="C35" s="11" t="s">
        <v>18</v>
      </c>
      <c r="D35" s="16">
        <v>17</v>
      </c>
      <c r="E35" s="16">
        <v>12</v>
      </c>
      <c r="F35" s="16">
        <v>5</v>
      </c>
      <c r="G35" s="16">
        <v>2</v>
      </c>
      <c r="H35" s="16">
        <v>5</v>
      </c>
      <c r="I35" s="16">
        <v>48</v>
      </c>
      <c r="J35" s="16">
        <v>42</v>
      </c>
      <c r="K35" s="16">
        <f>I35-J35</f>
        <v>6</v>
      </c>
      <c r="L35" s="18">
        <f>I35/J35</f>
        <v>1.1428571428571428</v>
      </c>
      <c r="M35" s="7">
        <f t="shared" ref="M35:M37" si="26">D35/E35*1000</f>
        <v>1416.6666666666667</v>
      </c>
      <c r="N35" s="30">
        <v>200</v>
      </c>
      <c r="O35" s="30">
        <v>0</v>
      </c>
      <c r="P35" s="29">
        <f>M35+N35+O35</f>
        <v>1616.6666666666667</v>
      </c>
    </row>
    <row r="36" spans="1:16" ht="15.75" customHeight="1">
      <c r="A36" s="35"/>
      <c r="B36" s="35"/>
      <c r="C36" s="11" t="s">
        <v>19</v>
      </c>
      <c r="D36" s="16">
        <v>7</v>
      </c>
      <c r="E36" s="16">
        <v>10</v>
      </c>
      <c r="F36" s="16">
        <v>2</v>
      </c>
      <c r="G36" s="16">
        <v>1</v>
      </c>
      <c r="H36" s="16">
        <v>7</v>
      </c>
      <c r="I36" s="16">
        <v>21</v>
      </c>
      <c r="J36" s="16">
        <v>36</v>
      </c>
      <c r="K36" s="16">
        <v>-15</v>
      </c>
      <c r="L36" s="19">
        <f t="shared" ref="L36" si="27">I36/J36</f>
        <v>0.58333333333333337</v>
      </c>
      <c r="M36" s="19">
        <f t="shared" si="26"/>
        <v>700</v>
      </c>
      <c r="N36" s="30">
        <v>0</v>
      </c>
      <c r="O36" s="30">
        <v>0</v>
      </c>
      <c r="P36" s="29">
        <f>M36+N36+O36</f>
        <v>700</v>
      </c>
    </row>
    <row r="37" spans="1:16" ht="15.75" customHeight="1">
      <c r="A37" s="35"/>
      <c r="B37" s="35"/>
      <c r="C37" s="11" t="s">
        <v>20</v>
      </c>
      <c r="D37" s="16">
        <v>19</v>
      </c>
      <c r="E37" s="16">
        <v>12</v>
      </c>
      <c r="F37" s="16">
        <v>6</v>
      </c>
      <c r="G37" s="16">
        <v>1</v>
      </c>
      <c r="H37" s="16">
        <v>5</v>
      </c>
      <c r="I37" s="16">
        <v>45</v>
      </c>
      <c r="J37" s="16">
        <v>44</v>
      </c>
      <c r="K37" s="16">
        <f>I37-J37</f>
        <v>1</v>
      </c>
      <c r="L37" s="18">
        <f>I37/J37</f>
        <v>1.0227272727272727</v>
      </c>
      <c r="M37" s="18">
        <f t="shared" si="26"/>
        <v>1583.3333333333333</v>
      </c>
      <c r="N37" s="30">
        <v>200</v>
      </c>
      <c r="O37" s="30">
        <v>0</v>
      </c>
      <c r="P37" s="29">
        <f>M37+N37+O37</f>
        <v>1783.3333333333333</v>
      </c>
    </row>
    <row r="38" spans="1:16" ht="15.75" customHeight="1">
      <c r="A38" s="35"/>
      <c r="B38" s="35"/>
      <c r="C38" s="11" t="s">
        <v>21</v>
      </c>
      <c r="D38" s="4">
        <v>37</v>
      </c>
      <c r="E38" s="4">
        <v>15</v>
      </c>
      <c r="F38" s="4">
        <v>11</v>
      </c>
      <c r="G38" s="4">
        <v>4</v>
      </c>
      <c r="H38" s="4">
        <v>0</v>
      </c>
      <c r="I38" s="4">
        <v>67</v>
      </c>
      <c r="J38" s="4">
        <v>23</v>
      </c>
      <c r="K38" s="4">
        <f t="shared" ref="K38" si="28">I38-J38</f>
        <v>44</v>
      </c>
      <c r="L38" s="4">
        <f t="shared" ref="L38" si="29">I38/J38</f>
        <v>2.9130434782608696</v>
      </c>
      <c r="M38" s="7">
        <f>D38/E38*1000</f>
        <v>2466.666666666667</v>
      </c>
      <c r="N38" s="45">
        <v>600</v>
      </c>
      <c r="O38" s="47">
        <v>300</v>
      </c>
      <c r="P38" s="46">
        <f>M38+N38+O38</f>
        <v>3366.666666666667</v>
      </c>
    </row>
    <row r="39" spans="1:16" ht="18.75">
      <c r="A39" s="35"/>
      <c r="B39" s="35"/>
      <c r="C39" s="48" t="s">
        <v>16</v>
      </c>
      <c r="D39" s="48">
        <f>SUM(D35:D38)</f>
        <v>80</v>
      </c>
      <c r="E39" s="48">
        <f t="shared" ref="E39:K39" si="30">SUM(E35:E38)</f>
        <v>49</v>
      </c>
      <c r="F39" s="48">
        <f t="shared" si="30"/>
        <v>24</v>
      </c>
      <c r="G39" s="48">
        <f t="shared" si="30"/>
        <v>8</v>
      </c>
      <c r="H39" s="48">
        <f t="shared" si="30"/>
        <v>17</v>
      </c>
      <c r="I39" s="48">
        <f t="shared" si="30"/>
        <v>181</v>
      </c>
      <c r="J39" s="48">
        <f t="shared" si="30"/>
        <v>145</v>
      </c>
      <c r="K39" s="48">
        <f t="shared" si="30"/>
        <v>36</v>
      </c>
      <c r="L39" s="49">
        <f>I39/J39</f>
        <v>1.2482758620689656</v>
      </c>
      <c r="M39" s="49">
        <f>D39/E39*1000</f>
        <v>1632.6530612244899</v>
      </c>
      <c r="N39" s="48">
        <f>SUM(N35:N38)</f>
        <v>1000</v>
      </c>
      <c r="O39" s="48">
        <f>SUM(O35:O38)</f>
        <v>300</v>
      </c>
      <c r="P39" s="51">
        <f>M39+N39+O39</f>
        <v>2932.6530612244896</v>
      </c>
    </row>
    <row r="40" spans="1:16" ht="15.75">
      <c r="A40" s="35" t="s">
        <v>28</v>
      </c>
      <c r="B40" s="35" t="s">
        <v>82</v>
      </c>
      <c r="C40" s="5" t="s">
        <v>18</v>
      </c>
      <c r="D40" s="16">
        <v>16</v>
      </c>
      <c r="E40" s="16">
        <v>11</v>
      </c>
      <c r="F40" s="16">
        <v>5</v>
      </c>
      <c r="G40" s="16">
        <v>1</v>
      </c>
      <c r="H40" s="16">
        <v>5</v>
      </c>
      <c r="I40" s="16">
        <v>39</v>
      </c>
      <c r="J40" s="16">
        <v>37</v>
      </c>
      <c r="K40" s="16">
        <f>I40-J40</f>
        <v>2</v>
      </c>
      <c r="L40" s="18">
        <f>I40/J40</f>
        <v>1.0540540540540539</v>
      </c>
      <c r="M40" s="7">
        <f t="shared" ref="M40:M42" si="31">D40/E40*1000</f>
        <v>1454.5454545454545</v>
      </c>
      <c r="N40" s="30">
        <v>50</v>
      </c>
      <c r="O40" s="30">
        <v>0</v>
      </c>
      <c r="P40" s="29">
        <f>M40+N40+O40</f>
        <v>1504.5454545454545</v>
      </c>
    </row>
    <row r="41" spans="1:16" ht="15.75">
      <c r="A41" s="35"/>
      <c r="B41" s="35"/>
      <c r="C41" s="5" t="s">
        <v>19</v>
      </c>
      <c r="D41" s="16">
        <v>10</v>
      </c>
      <c r="E41" s="16">
        <v>10</v>
      </c>
      <c r="F41" s="16">
        <v>3</v>
      </c>
      <c r="G41" s="16">
        <v>1</v>
      </c>
      <c r="H41" s="16">
        <v>6</v>
      </c>
      <c r="I41" s="16">
        <v>20</v>
      </c>
      <c r="J41" s="16">
        <v>22</v>
      </c>
      <c r="K41" s="16">
        <v>-2</v>
      </c>
      <c r="L41" s="19">
        <f t="shared" ref="L41:L42" si="32">I41/J41</f>
        <v>0.90909090909090906</v>
      </c>
      <c r="M41" s="19">
        <f t="shared" si="31"/>
        <v>1000</v>
      </c>
      <c r="N41" s="30">
        <v>0</v>
      </c>
      <c r="O41" s="30">
        <v>0</v>
      </c>
      <c r="P41" s="29">
        <f>M41+N41+O41</f>
        <v>1000</v>
      </c>
    </row>
    <row r="42" spans="1:16" ht="15.75">
      <c r="A42" s="35"/>
      <c r="B42" s="35"/>
      <c r="C42" s="5" t="s">
        <v>20</v>
      </c>
      <c r="D42" s="16">
        <v>5</v>
      </c>
      <c r="E42" s="16">
        <v>10</v>
      </c>
      <c r="F42" s="16">
        <v>1</v>
      </c>
      <c r="G42" s="16">
        <v>2</v>
      </c>
      <c r="H42" s="16">
        <v>7</v>
      </c>
      <c r="I42" s="16">
        <v>21</v>
      </c>
      <c r="J42" s="16">
        <v>38</v>
      </c>
      <c r="K42" s="16">
        <v>-17</v>
      </c>
      <c r="L42" s="18">
        <f t="shared" si="32"/>
        <v>0.55263157894736847</v>
      </c>
      <c r="M42" s="18">
        <f t="shared" si="31"/>
        <v>500</v>
      </c>
      <c r="N42" s="30">
        <v>0</v>
      </c>
      <c r="O42" s="30">
        <v>0</v>
      </c>
      <c r="P42" s="29">
        <f>M42+N42+O42</f>
        <v>500</v>
      </c>
    </row>
    <row r="43" spans="1:16" ht="15.75">
      <c r="A43" s="35"/>
      <c r="B43" s="35"/>
      <c r="C43" s="5" t="s">
        <v>21</v>
      </c>
      <c r="D43" s="4">
        <v>43</v>
      </c>
      <c r="E43" s="4">
        <v>15</v>
      </c>
      <c r="F43" s="4">
        <v>14</v>
      </c>
      <c r="G43" s="4">
        <v>1</v>
      </c>
      <c r="H43" s="4">
        <v>0</v>
      </c>
      <c r="I43" s="4">
        <v>76</v>
      </c>
      <c r="J43" s="4">
        <v>23</v>
      </c>
      <c r="K43" s="4">
        <f>I43-J43</f>
        <v>53</v>
      </c>
      <c r="L43" s="4">
        <f>I43/J43</f>
        <v>3.3043478260869565</v>
      </c>
      <c r="M43" s="7">
        <f>D43/E43*1000</f>
        <v>2866.6666666666665</v>
      </c>
      <c r="N43" s="45">
        <v>600</v>
      </c>
      <c r="O43" s="45">
        <v>500</v>
      </c>
      <c r="P43" s="46">
        <f>M43+N43+O43</f>
        <v>3966.6666666666665</v>
      </c>
    </row>
    <row r="44" spans="1:16" ht="18.75">
      <c r="A44" s="35"/>
      <c r="B44" s="35"/>
      <c r="C44" s="48" t="s">
        <v>16</v>
      </c>
      <c r="D44" s="48">
        <f>SUM(D40:D43)</f>
        <v>74</v>
      </c>
      <c r="E44" s="48">
        <f t="shared" ref="E44:K44" si="33">SUM(E40:E43)</f>
        <v>46</v>
      </c>
      <c r="F44" s="48">
        <f t="shared" si="33"/>
        <v>23</v>
      </c>
      <c r="G44" s="48">
        <f t="shared" si="33"/>
        <v>5</v>
      </c>
      <c r="H44" s="48">
        <f t="shared" si="33"/>
        <v>18</v>
      </c>
      <c r="I44" s="48">
        <f t="shared" si="33"/>
        <v>156</v>
      </c>
      <c r="J44" s="48">
        <f t="shared" si="33"/>
        <v>120</v>
      </c>
      <c r="K44" s="48">
        <f t="shared" si="33"/>
        <v>36</v>
      </c>
      <c r="L44" s="49">
        <f>I44/J44</f>
        <v>1.3</v>
      </c>
      <c r="M44" s="49">
        <f>D44/E44*1000</f>
        <v>1608.695652173913</v>
      </c>
      <c r="N44" s="48">
        <f>SUM(N40:N43)</f>
        <v>650</v>
      </c>
      <c r="O44" s="48">
        <f>SUM(O40:O43)</f>
        <v>500</v>
      </c>
      <c r="P44" s="51">
        <f>M44+N44+O44</f>
        <v>2758.695652173913</v>
      </c>
    </row>
    <row r="45" spans="1:16" ht="15.75">
      <c r="A45" s="35" t="s">
        <v>29</v>
      </c>
      <c r="B45" s="35" t="s">
        <v>93</v>
      </c>
      <c r="C45" s="11" t="s">
        <v>18</v>
      </c>
      <c r="D45" s="16">
        <v>6</v>
      </c>
      <c r="E45" s="16">
        <v>10</v>
      </c>
      <c r="F45" s="16">
        <v>2</v>
      </c>
      <c r="G45" s="16">
        <v>0</v>
      </c>
      <c r="H45" s="16">
        <v>8</v>
      </c>
      <c r="I45" s="16">
        <v>26</v>
      </c>
      <c r="J45" s="16">
        <v>62</v>
      </c>
      <c r="K45" s="16">
        <v>-36</v>
      </c>
      <c r="L45" s="18">
        <v>0.42</v>
      </c>
      <c r="M45" s="7">
        <f t="shared" ref="M45:M48" si="34">D45/E45*1000</f>
        <v>600</v>
      </c>
      <c r="N45" s="30">
        <v>0</v>
      </c>
      <c r="O45" s="30">
        <v>0</v>
      </c>
      <c r="P45" s="29">
        <f>M45+N45+O45</f>
        <v>600</v>
      </c>
    </row>
    <row r="46" spans="1:16" ht="15.75">
      <c r="A46" s="35"/>
      <c r="B46" s="35"/>
      <c r="C46" s="11" t="s">
        <v>19</v>
      </c>
      <c r="D46" s="16">
        <v>18</v>
      </c>
      <c r="E46" s="16">
        <v>12</v>
      </c>
      <c r="F46" s="16">
        <v>6</v>
      </c>
      <c r="G46" s="16">
        <v>0</v>
      </c>
      <c r="H46" s="16">
        <v>6</v>
      </c>
      <c r="I46" s="16">
        <v>31</v>
      </c>
      <c r="J46" s="16">
        <v>25</v>
      </c>
      <c r="K46" s="16">
        <f>I46-J46</f>
        <v>6</v>
      </c>
      <c r="L46" s="19">
        <f>I46/J46</f>
        <v>1.24</v>
      </c>
      <c r="M46" s="19">
        <f t="shared" si="34"/>
        <v>1500</v>
      </c>
      <c r="N46" s="30">
        <v>200</v>
      </c>
      <c r="O46" s="30">
        <v>0</v>
      </c>
      <c r="P46" s="29">
        <f>M46+N46+O46</f>
        <v>1700</v>
      </c>
    </row>
    <row r="47" spans="1:16" ht="15.75">
      <c r="A47" s="35"/>
      <c r="B47" s="35"/>
      <c r="C47" s="11" t="s">
        <v>20</v>
      </c>
      <c r="D47" s="4">
        <v>29</v>
      </c>
      <c r="E47" s="4">
        <v>14</v>
      </c>
      <c r="F47" s="4">
        <v>9</v>
      </c>
      <c r="G47" s="4">
        <v>2</v>
      </c>
      <c r="H47" s="4">
        <v>3</v>
      </c>
      <c r="I47" s="4">
        <v>60</v>
      </c>
      <c r="J47" s="4">
        <v>32</v>
      </c>
      <c r="K47" s="4">
        <f t="shared" ref="K47:K48" si="35">I47-J47</f>
        <v>28</v>
      </c>
      <c r="L47" s="7">
        <f t="shared" ref="L47:L48" si="36">I47/J47</f>
        <v>1.875</v>
      </c>
      <c r="M47" s="18">
        <f t="shared" si="34"/>
        <v>2071.4285714285716</v>
      </c>
      <c r="N47" s="30">
        <v>400</v>
      </c>
      <c r="O47" s="30">
        <v>100</v>
      </c>
      <c r="P47" s="29">
        <f>M47+N47+O47</f>
        <v>2571.4285714285716</v>
      </c>
    </row>
    <row r="48" spans="1:16" ht="15.75">
      <c r="A48" s="35"/>
      <c r="B48" s="35"/>
      <c r="C48" s="11" t="s">
        <v>21</v>
      </c>
      <c r="D48" s="16">
        <v>23</v>
      </c>
      <c r="E48" s="16">
        <v>12</v>
      </c>
      <c r="F48" s="16">
        <v>7</v>
      </c>
      <c r="G48" s="16">
        <v>2</v>
      </c>
      <c r="H48" s="16">
        <v>3</v>
      </c>
      <c r="I48" s="16">
        <v>40</v>
      </c>
      <c r="J48" s="16">
        <v>26</v>
      </c>
      <c r="K48" s="16">
        <f t="shared" si="35"/>
        <v>14</v>
      </c>
      <c r="L48" s="18">
        <f t="shared" si="36"/>
        <v>1.5384615384615385</v>
      </c>
      <c r="M48" s="18">
        <f t="shared" si="34"/>
        <v>1916.6666666666667</v>
      </c>
      <c r="N48" s="30">
        <v>200</v>
      </c>
      <c r="O48" s="30">
        <v>0</v>
      </c>
      <c r="P48" s="29">
        <f>M48+N48+O48</f>
        <v>2116.666666666667</v>
      </c>
    </row>
    <row r="49" spans="1:16" ht="18.75">
      <c r="A49" s="35"/>
      <c r="B49" s="35"/>
      <c r="C49" s="48" t="s">
        <v>16</v>
      </c>
      <c r="D49" s="48">
        <f>SUM(D45:D48)</f>
        <v>76</v>
      </c>
      <c r="E49" s="48">
        <f t="shared" ref="E49:K49" si="37">SUM(E45:E48)</f>
        <v>48</v>
      </c>
      <c r="F49" s="48">
        <f t="shared" si="37"/>
        <v>24</v>
      </c>
      <c r="G49" s="48">
        <f t="shared" si="37"/>
        <v>4</v>
      </c>
      <c r="H49" s="48">
        <f t="shared" si="37"/>
        <v>20</v>
      </c>
      <c r="I49" s="48">
        <f t="shared" si="37"/>
        <v>157</v>
      </c>
      <c r="J49" s="48">
        <f t="shared" si="37"/>
        <v>145</v>
      </c>
      <c r="K49" s="48">
        <f t="shared" si="37"/>
        <v>12</v>
      </c>
      <c r="L49" s="49">
        <f>I49/J49</f>
        <v>1.0827586206896551</v>
      </c>
      <c r="M49" s="49">
        <f>D49/E49*1000</f>
        <v>1583.3333333333333</v>
      </c>
      <c r="N49" s="48">
        <f>SUM(N45:N48)</f>
        <v>800</v>
      </c>
      <c r="O49" s="48">
        <f>SUM(O45:O48)</f>
        <v>100</v>
      </c>
      <c r="P49" s="51">
        <f>M49+N49+O49</f>
        <v>2483.333333333333</v>
      </c>
    </row>
    <row r="50" spans="1:16" ht="17.25" customHeight="1">
      <c r="A50" s="37"/>
      <c r="B50" s="37"/>
      <c r="C50" s="27" t="s">
        <v>17</v>
      </c>
      <c r="D50" s="27" t="s">
        <v>1</v>
      </c>
      <c r="E50" s="27" t="s">
        <v>2</v>
      </c>
      <c r="F50" s="27" t="s">
        <v>3</v>
      </c>
      <c r="G50" s="27" t="s">
        <v>4</v>
      </c>
      <c r="H50" s="27" t="s">
        <v>5</v>
      </c>
      <c r="I50" s="27" t="s">
        <v>6</v>
      </c>
      <c r="J50" s="27" t="s">
        <v>7</v>
      </c>
      <c r="K50" s="27" t="s">
        <v>8</v>
      </c>
      <c r="L50" s="27" t="s">
        <v>9</v>
      </c>
      <c r="M50" s="27" t="s">
        <v>10</v>
      </c>
      <c r="N50" s="28" t="s">
        <v>11</v>
      </c>
      <c r="O50" s="28" t="s">
        <v>12</v>
      </c>
      <c r="P50" s="28" t="s">
        <v>16</v>
      </c>
    </row>
    <row r="51" spans="1:16" ht="17.25" customHeight="1">
      <c r="A51" s="35" t="s">
        <v>30</v>
      </c>
      <c r="B51" s="35" t="s">
        <v>83</v>
      </c>
      <c r="C51" s="5" t="s">
        <v>18</v>
      </c>
      <c r="D51" s="16">
        <v>16</v>
      </c>
      <c r="E51" s="16">
        <v>11</v>
      </c>
      <c r="F51" s="16">
        <v>5</v>
      </c>
      <c r="G51" s="16">
        <v>1</v>
      </c>
      <c r="H51" s="16">
        <v>5</v>
      </c>
      <c r="I51" s="16">
        <v>34</v>
      </c>
      <c r="J51" s="16">
        <v>37</v>
      </c>
      <c r="K51" s="16">
        <f>I51-J51</f>
        <v>-3</v>
      </c>
      <c r="L51" s="18">
        <f>I51/J51</f>
        <v>0.91891891891891897</v>
      </c>
      <c r="M51" s="7">
        <f t="shared" ref="M51:M54" si="38">D51/E51*1000</f>
        <v>1454.5454545454545</v>
      </c>
      <c r="N51" s="31">
        <v>50</v>
      </c>
      <c r="O51" s="31">
        <v>0</v>
      </c>
      <c r="P51" s="29">
        <f>M51+N51+O51</f>
        <v>1504.5454545454545</v>
      </c>
    </row>
    <row r="52" spans="1:16" ht="17.25" customHeight="1">
      <c r="A52" s="35"/>
      <c r="B52" s="35"/>
      <c r="C52" s="5" t="s">
        <v>19</v>
      </c>
      <c r="D52" s="4">
        <v>24</v>
      </c>
      <c r="E52" s="4">
        <v>14</v>
      </c>
      <c r="F52" s="4">
        <v>7</v>
      </c>
      <c r="G52" s="4">
        <v>3</v>
      </c>
      <c r="H52" s="4">
        <v>4</v>
      </c>
      <c r="I52" s="4">
        <v>49</v>
      </c>
      <c r="J52" s="4">
        <v>22</v>
      </c>
      <c r="K52" s="4">
        <f t="shared" ref="K52:K54" si="39">I52-J52</f>
        <v>27</v>
      </c>
      <c r="L52" s="12">
        <f t="shared" ref="L52:L54" si="40">I52/J52</f>
        <v>2.2272727272727271</v>
      </c>
      <c r="M52" s="19">
        <f t="shared" si="38"/>
        <v>1714.2857142857142</v>
      </c>
      <c r="N52" s="30">
        <v>400</v>
      </c>
      <c r="O52" s="30">
        <v>200</v>
      </c>
      <c r="P52" s="29">
        <f>M52+N52+O52</f>
        <v>2314.2857142857142</v>
      </c>
    </row>
    <row r="53" spans="1:16" ht="17.25" customHeight="1">
      <c r="A53" s="35"/>
      <c r="B53" s="35"/>
      <c r="C53" s="5" t="s">
        <v>20</v>
      </c>
      <c r="D53" s="4">
        <v>13</v>
      </c>
      <c r="E53" s="4">
        <v>12</v>
      </c>
      <c r="F53" s="4">
        <v>4</v>
      </c>
      <c r="G53" s="4">
        <v>1</v>
      </c>
      <c r="H53" s="4">
        <v>7</v>
      </c>
      <c r="I53" s="4">
        <v>33</v>
      </c>
      <c r="J53" s="4">
        <v>41</v>
      </c>
      <c r="K53" s="4">
        <f t="shared" si="39"/>
        <v>-8</v>
      </c>
      <c r="L53" s="7">
        <f t="shared" si="40"/>
        <v>0.80487804878048785</v>
      </c>
      <c r="M53" s="18">
        <f t="shared" si="38"/>
        <v>1083.3333333333333</v>
      </c>
      <c r="N53" s="30">
        <v>100</v>
      </c>
      <c r="O53" s="30">
        <v>10</v>
      </c>
      <c r="P53" s="29">
        <f>M53+N53+O53</f>
        <v>1193.3333333333333</v>
      </c>
    </row>
    <row r="54" spans="1:16" ht="17.25" customHeight="1">
      <c r="A54" s="35"/>
      <c r="B54" s="35"/>
      <c r="C54" s="5" t="s">
        <v>21</v>
      </c>
      <c r="D54" s="4">
        <v>16</v>
      </c>
      <c r="E54" s="4">
        <v>12</v>
      </c>
      <c r="F54" s="4">
        <v>5</v>
      </c>
      <c r="G54" s="4">
        <v>1</v>
      </c>
      <c r="H54" s="4">
        <v>6</v>
      </c>
      <c r="I54" s="4">
        <v>39</v>
      </c>
      <c r="J54" s="4">
        <v>32</v>
      </c>
      <c r="K54" s="4">
        <f t="shared" si="39"/>
        <v>7</v>
      </c>
      <c r="L54" s="7">
        <f t="shared" si="40"/>
        <v>1.21875</v>
      </c>
      <c r="M54" s="18">
        <f t="shared" si="38"/>
        <v>1333.3333333333333</v>
      </c>
      <c r="N54" s="30">
        <v>150</v>
      </c>
      <c r="O54" s="30">
        <v>60</v>
      </c>
      <c r="P54" s="29">
        <f>M54+N54+O54</f>
        <v>1543.3333333333333</v>
      </c>
    </row>
    <row r="55" spans="1:16" ht="17.25" customHeight="1">
      <c r="A55" s="35"/>
      <c r="B55" s="35"/>
      <c r="C55" s="48" t="s">
        <v>16</v>
      </c>
      <c r="D55" s="48">
        <f>SUM(D51:D54)</f>
        <v>69</v>
      </c>
      <c r="E55" s="48">
        <f t="shared" ref="E55:K55" si="41">SUM(E51:E54)</f>
        <v>49</v>
      </c>
      <c r="F55" s="48">
        <f t="shared" si="41"/>
        <v>21</v>
      </c>
      <c r="G55" s="48">
        <f t="shared" si="41"/>
        <v>6</v>
      </c>
      <c r="H55" s="48">
        <f t="shared" si="41"/>
        <v>22</v>
      </c>
      <c r="I55" s="48">
        <f t="shared" si="41"/>
        <v>155</v>
      </c>
      <c r="J55" s="48">
        <f t="shared" si="41"/>
        <v>132</v>
      </c>
      <c r="K55" s="48">
        <f t="shared" si="41"/>
        <v>23</v>
      </c>
      <c r="L55" s="49">
        <f>I55/J55</f>
        <v>1.1742424242424243</v>
      </c>
      <c r="M55" s="49">
        <f>D55/E55*1000</f>
        <v>1408.1632653061224</v>
      </c>
      <c r="N55" s="48">
        <f>SUM(N51:N54)</f>
        <v>700</v>
      </c>
      <c r="O55" s="48">
        <f>SUM(O51:O54)</f>
        <v>270</v>
      </c>
      <c r="P55" s="51">
        <f>M55+N55+O55</f>
        <v>2378.1632653061224</v>
      </c>
    </row>
    <row r="56" spans="1:16" ht="17.25" customHeight="1">
      <c r="A56" s="35" t="s">
        <v>31</v>
      </c>
      <c r="B56" s="35" t="s">
        <v>86</v>
      </c>
      <c r="C56" s="11" t="s">
        <v>18</v>
      </c>
      <c r="D56" s="16">
        <v>13</v>
      </c>
      <c r="E56" s="16">
        <v>11</v>
      </c>
      <c r="F56" s="16">
        <v>4</v>
      </c>
      <c r="G56" s="16">
        <v>1</v>
      </c>
      <c r="H56" s="16">
        <v>6</v>
      </c>
      <c r="I56" s="16">
        <v>35</v>
      </c>
      <c r="J56" s="16">
        <v>40</v>
      </c>
      <c r="K56" s="16">
        <f>I56-J56</f>
        <v>-5</v>
      </c>
      <c r="L56" s="18">
        <f>I56/J56</f>
        <v>0.875</v>
      </c>
      <c r="M56" s="7">
        <f t="shared" ref="M56:M59" si="42">D56/E56*1000</f>
        <v>1181.818181818182</v>
      </c>
      <c r="N56" s="31">
        <v>50</v>
      </c>
      <c r="O56" s="31">
        <v>0</v>
      </c>
      <c r="P56" s="29">
        <f>M56+N56+O56</f>
        <v>1231.818181818182</v>
      </c>
    </row>
    <row r="57" spans="1:16" ht="17.25" customHeight="1">
      <c r="A57" s="35"/>
      <c r="B57" s="35"/>
      <c r="C57" s="11" t="s">
        <v>19</v>
      </c>
      <c r="D57" s="16">
        <v>22</v>
      </c>
      <c r="E57" s="16">
        <v>12</v>
      </c>
      <c r="F57" s="16">
        <v>7</v>
      </c>
      <c r="G57" s="16">
        <v>1</v>
      </c>
      <c r="H57" s="16">
        <v>4</v>
      </c>
      <c r="I57" s="16">
        <v>50</v>
      </c>
      <c r="J57" s="16">
        <v>42</v>
      </c>
      <c r="K57" s="16">
        <f>I57-J57</f>
        <v>8</v>
      </c>
      <c r="L57" s="19">
        <f>I57/J57</f>
        <v>1.1904761904761905</v>
      </c>
      <c r="M57" s="19">
        <f t="shared" si="42"/>
        <v>1833.3333333333333</v>
      </c>
      <c r="N57" s="30">
        <v>200</v>
      </c>
      <c r="O57" s="30">
        <v>0</v>
      </c>
      <c r="P57" s="29">
        <f>M57+N57+O57</f>
        <v>2033.3333333333333</v>
      </c>
    </row>
    <row r="58" spans="1:16" ht="17.25" customHeight="1">
      <c r="A58" s="35"/>
      <c r="B58" s="35"/>
      <c r="C58" s="11" t="s">
        <v>20</v>
      </c>
      <c r="D58" s="16">
        <v>24</v>
      </c>
      <c r="E58" s="16">
        <v>12</v>
      </c>
      <c r="F58" s="16">
        <v>8</v>
      </c>
      <c r="G58" s="16">
        <v>0</v>
      </c>
      <c r="H58" s="16">
        <v>4</v>
      </c>
      <c r="I58" s="16">
        <v>55</v>
      </c>
      <c r="J58" s="16">
        <v>34</v>
      </c>
      <c r="K58" s="16">
        <f>I58-J58</f>
        <v>21</v>
      </c>
      <c r="L58" s="18">
        <f>I58/J58</f>
        <v>1.6176470588235294</v>
      </c>
      <c r="M58" s="18">
        <f t="shared" si="42"/>
        <v>2000</v>
      </c>
      <c r="N58" s="30">
        <v>200</v>
      </c>
      <c r="O58" s="30">
        <v>0</v>
      </c>
      <c r="P58" s="29">
        <f>M58+N58+O58</f>
        <v>2200</v>
      </c>
    </row>
    <row r="59" spans="1:16" ht="17.25" customHeight="1">
      <c r="A59" s="35"/>
      <c r="B59" s="35"/>
      <c r="C59" s="11" t="s">
        <v>21</v>
      </c>
      <c r="D59" s="16">
        <v>20</v>
      </c>
      <c r="E59" s="16">
        <v>12</v>
      </c>
      <c r="F59" s="16">
        <v>6</v>
      </c>
      <c r="G59" s="16">
        <v>2</v>
      </c>
      <c r="H59" s="16">
        <v>4</v>
      </c>
      <c r="I59" s="16">
        <v>43</v>
      </c>
      <c r="J59" s="16">
        <v>33</v>
      </c>
      <c r="K59" s="16">
        <f t="shared" ref="K59" si="43">I59-J59</f>
        <v>10</v>
      </c>
      <c r="L59" s="18">
        <f t="shared" ref="L59" si="44">I59/J59</f>
        <v>1.303030303030303</v>
      </c>
      <c r="M59" s="18">
        <f t="shared" si="42"/>
        <v>1666.6666666666667</v>
      </c>
      <c r="N59" s="30">
        <v>200</v>
      </c>
      <c r="O59" s="30">
        <v>0</v>
      </c>
      <c r="P59" s="29">
        <f>M59+N59+O59</f>
        <v>1866.6666666666667</v>
      </c>
    </row>
    <row r="60" spans="1:16" ht="17.25" customHeight="1">
      <c r="A60" s="35"/>
      <c r="B60" s="35"/>
      <c r="C60" s="48" t="s">
        <v>16</v>
      </c>
      <c r="D60" s="48">
        <f>SUM(D56:D59)</f>
        <v>79</v>
      </c>
      <c r="E60" s="48">
        <f t="shared" ref="E60:K60" si="45">SUM(E56:E59)</f>
        <v>47</v>
      </c>
      <c r="F60" s="48">
        <f t="shared" si="45"/>
        <v>25</v>
      </c>
      <c r="G60" s="48">
        <f t="shared" si="45"/>
        <v>4</v>
      </c>
      <c r="H60" s="48">
        <f t="shared" si="45"/>
        <v>18</v>
      </c>
      <c r="I60" s="48">
        <f t="shared" si="45"/>
        <v>183</v>
      </c>
      <c r="J60" s="48">
        <f t="shared" si="45"/>
        <v>149</v>
      </c>
      <c r="K60" s="48">
        <f t="shared" si="45"/>
        <v>34</v>
      </c>
      <c r="L60" s="49">
        <f>I60/J60</f>
        <v>1.2281879194630871</v>
      </c>
      <c r="M60" s="49">
        <f>D60/E60*1000</f>
        <v>1680.8510638297873</v>
      </c>
      <c r="N60" s="48">
        <f>SUM(N56:N59)</f>
        <v>650</v>
      </c>
      <c r="O60" s="48">
        <f>SUM(O56:O59)</f>
        <v>0</v>
      </c>
      <c r="P60" s="51">
        <f>M60+N60+O60</f>
        <v>2330.8510638297876</v>
      </c>
    </row>
    <row r="61" spans="1:16" ht="17.25" customHeight="1">
      <c r="A61" s="35" t="s">
        <v>32</v>
      </c>
      <c r="B61" s="35" t="s">
        <v>78</v>
      </c>
      <c r="C61" s="11" t="s">
        <v>18</v>
      </c>
      <c r="D61" s="16">
        <v>22</v>
      </c>
      <c r="E61" s="16">
        <v>12</v>
      </c>
      <c r="F61" s="16">
        <v>7</v>
      </c>
      <c r="G61" s="16">
        <v>1</v>
      </c>
      <c r="H61" s="16">
        <v>4</v>
      </c>
      <c r="I61" s="16">
        <v>48</v>
      </c>
      <c r="J61" s="16">
        <v>31</v>
      </c>
      <c r="K61" s="16">
        <f>I61-J61</f>
        <v>17</v>
      </c>
      <c r="L61" s="18">
        <f>I61/J61</f>
        <v>1.5483870967741935</v>
      </c>
      <c r="M61" s="7">
        <f t="shared" ref="M61:M64" si="46">D61/E61*1000</f>
        <v>1833.3333333333333</v>
      </c>
      <c r="N61" s="30">
        <v>200</v>
      </c>
      <c r="O61" s="30">
        <v>0</v>
      </c>
      <c r="P61" s="29">
        <f>M61+N61+O61</f>
        <v>2033.3333333333333</v>
      </c>
    </row>
    <row r="62" spans="1:16" ht="17.25" customHeight="1">
      <c r="A62" s="35"/>
      <c r="B62" s="35"/>
      <c r="C62" s="11" t="s">
        <v>19</v>
      </c>
      <c r="D62" s="16">
        <v>24</v>
      </c>
      <c r="E62" s="16">
        <v>12</v>
      </c>
      <c r="F62" s="16">
        <v>7</v>
      </c>
      <c r="G62" s="16">
        <v>3</v>
      </c>
      <c r="H62" s="16">
        <v>2</v>
      </c>
      <c r="I62" s="16">
        <v>39</v>
      </c>
      <c r="J62" s="16">
        <v>28</v>
      </c>
      <c r="K62" s="16">
        <f>I62-J62</f>
        <v>11</v>
      </c>
      <c r="L62" s="19">
        <f>I62/J62</f>
        <v>1.3928571428571428</v>
      </c>
      <c r="M62" s="19">
        <f t="shared" si="46"/>
        <v>2000</v>
      </c>
      <c r="N62" s="32">
        <v>200</v>
      </c>
      <c r="O62" s="30">
        <v>0</v>
      </c>
      <c r="P62" s="29">
        <f>M62+N62+O62</f>
        <v>2200</v>
      </c>
    </row>
    <row r="63" spans="1:16" ht="17.25" customHeight="1">
      <c r="A63" s="35"/>
      <c r="B63" s="35"/>
      <c r="C63" s="11" t="s">
        <v>20</v>
      </c>
      <c r="D63" s="4">
        <v>16</v>
      </c>
      <c r="E63" s="4">
        <v>11</v>
      </c>
      <c r="F63" s="4">
        <v>5</v>
      </c>
      <c r="G63" s="4">
        <v>1</v>
      </c>
      <c r="H63" s="4">
        <v>5</v>
      </c>
      <c r="I63" s="4">
        <v>44</v>
      </c>
      <c r="J63" s="4">
        <v>34</v>
      </c>
      <c r="K63" s="4">
        <f>I63-J63</f>
        <v>10</v>
      </c>
      <c r="L63" s="7">
        <f>I63/J63</f>
        <v>1.2941176470588236</v>
      </c>
      <c r="M63" s="18">
        <f t="shared" si="46"/>
        <v>1454.5454545454545</v>
      </c>
      <c r="N63" s="31">
        <v>50</v>
      </c>
      <c r="O63" s="30">
        <v>0</v>
      </c>
      <c r="P63" s="29">
        <f>M63+N63+O63</f>
        <v>1504.5454545454545</v>
      </c>
    </row>
    <row r="64" spans="1:16" ht="17.25" customHeight="1">
      <c r="A64" s="35"/>
      <c r="B64" s="35"/>
      <c r="C64" s="11" t="s">
        <v>21</v>
      </c>
      <c r="D64" s="16">
        <v>11</v>
      </c>
      <c r="E64" s="16">
        <v>11</v>
      </c>
      <c r="F64" s="16">
        <v>3</v>
      </c>
      <c r="G64" s="16">
        <v>2</v>
      </c>
      <c r="H64" s="16">
        <v>6</v>
      </c>
      <c r="I64" s="16">
        <v>20</v>
      </c>
      <c r="J64" s="16">
        <v>29</v>
      </c>
      <c r="K64" s="16">
        <f>I64-J64</f>
        <v>-9</v>
      </c>
      <c r="L64" s="18">
        <f>I64/J64</f>
        <v>0.68965517241379315</v>
      </c>
      <c r="M64" s="18">
        <f t="shared" si="46"/>
        <v>1000</v>
      </c>
      <c r="N64" s="31">
        <v>50</v>
      </c>
      <c r="O64" s="30">
        <v>0</v>
      </c>
      <c r="P64" s="29">
        <f>M64+N64+O64</f>
        <v>1050</v>
      </c>
    </row>
    <row r="65" spans="1:16" ht="17.25" customHeight="1">
      <c r="A65" s="35"/>
      <c r="B65" s="35"/>
      <c r="C65" s="48" t="s">
        <v>16</v>
      </c>
      <c r="D65" s="48">
        <f>SUM(D61:D64)</f>
        <v>73</v>
      </c>
      <c r="E65" s="48">
        <f t="shared" ref="E65:K65" si="47">SUM(E61:E64)</f>
        <v>46</v>
      </c>
      <c r="F65" s="48">
        <f t="shared" si="47"/>
        <v>22</v>
      </c>
      <c r="G65" s="48">
        <f t="shared" si="47"/>
        <v>7</v>
      </c>
      <c r="H65" s="48">
        <f t="shared" si="47"/>
        <v>17</v>
      </c>
      <c r="I65" s="48">
        <f t="shared" si="47"/>
        <v>151</v>
      </c>
      <c r="J65" s="48">
        <f t="shared" si="47"/>
        <v>122</v>
      </c>
      <c r="K65" s="48">
        <f t="shared" si="47"/>
        <v>29</v>
      </c>
      <c r="L65" s="49">
        <f>I65/J65</f>
        <v>1.2377049180327868</v>
      </c>
      <c r="M65" s="49">
        <f>D65/E65*1000</f>
        <v>1586.9565217391303</v>
      </c>
      <c r="N65" s="48">
        <f>SUM(N61:N64)</f>
        <v>500</v>
      </c>
      <c r="O65" s="48">
        <f>SUM(O61:O64)</f>
        <v>0</v>
      </c>
      <c r="P65" s="51">
        <f>M65+N65+O65</f>
        <v>2086.95652173913</v>
      </c>
    </row>
    <row r="66" spans="1:16" ht="15.75">
      <c r="A66" s="35" t="s">
        <v>33</v>
      </c>
      <c r="B66" s="35" t="s">
        <v>77</v>
      </c>
      <c r="C66" s="5" t="s">
        <v>18</v>
      </c>
      <c r="D66" s="4">
        <v>25</v>
      </c>
      <c r="E66" s="4">
        <v>14</v>
      </c>
      <c r="F66" s="4">
        <v>7</v>
      </c>
      <c r="G66" s="4">
        <v>4</v>
      </c>
      <c r="H66" s="4">
        <v>3</v>
      </c>
      <c r="I66" s="4">
        <v>64</v>
      </c>
      <c r="J66" s="4">
        <v>48</v>
      </c>
      <c r="K66" s="4">
        <f t="shared" ref="K66" si="48">I66-J66</f>
        <v>16</v>
      </c>
      <c r="L66" s="7">
        <f t="shared" ref="L66" si="49">I66/J66</f>
        <v>1.3333333333333333</v>
      </c>
      <c r="M66" s="7">
        <f t="shared" ref="M66:M69" si="50">D66/E66*1000</f>
        <v>1785.7142857142858</v>
      </c>
      <c r="N66" s="30">
        <v>400</v>
      </c>
      <c r="O66" s="30">
        <v>100</v>
      </c>
      <c r="P66" s="29">
        <f>M66+N66+O66</f>
        <v>2285.7142857142858</v>
      </c>
    </row>
    <row r="67" spans="1:16" ht="15.75">
      <c r="A67" s="35"/>
      <c r="B67" s="35"/>
      <c r="C67" s="5" t="s">
        <v>19</v>
      </c>
      <c r="D67" s="16">
        <v>10</v>
      </c>
      <c r="E67" s="16">
        <v>11</v>
      </c>
      <c r="F67" s="16">
        <v>3</v>
      </c>
      <c r="G67" s="16">
        <v>1</v>
      </c>
      <c r="H67" s="16">
        <v>7</v>
      </c>
      <c r="I67" s="16">
        <v>31</v>
      </c>
      <c r="J67" s="16">
        <v>32</v>
      </c>
      <c r="K67" s="16">
        <f>I67-J67</f>
        <v>-1</v>
      </c>
      <c r="L67" s="19">
        <f>I67/J67</f>
        <v>0.96875</v>
      </c>
      <c r="M67" s="19">
        <f t="shared" si="50"/>
        <v>909.09090909090901</v>
      </c>
      <c r="N67" s="30">
        <v>50</v>
      </c>
      <c r="O67" s="30">
        <v>0</v>
      </c>
      <c r="P67" s="29">
        <f>M67+N67+O67</f>
        <v>959.09090909090901</v>
      </c>
    </row>
    <row r="68" spans="1:16" ht="15.75">
      <c r="A68" s="35"/>
      <c r="B68" s="35"/>
      <c r="C68" s="5" t="s">
        <v>20</v>
      </c>
      <c r="D68" s="16">
        <v>4</v>
      </c>
      <c r="E68" s="16">
        <v>10</v>
      </c>
      <c r="F68" s="16">
        <v>1</v>
      </c>
      <c r="G68" s="16">
        <v>1</v>
      </c>
      <c r="H68" s="16">
        <v>8</v>
      </c>
      <c r="I68" s="16">
        <v>22</v>
      </c>
      <c r="J68" s="16">
        <v>51</v>
      </c>
      <c r="K68" s="16">
        <v>-29</v>
      </c>
      <c r="L68" s="18">
        <f t="shared" ref="L68" si="51">I68/J68</f>
        <v>0.43137254901960786</v>
      </c>
      <c r="M68" s="18">
        <f t="shared" si="50"/>
        <v>400</v>
      </c>
      <c r="N68" s="30">
        <v>0</v>
      </c>
      <c r="O68" s="30">
        <v>0</v>
      </c>
      <c r="P68" s="29">
        <f>M68+N68+O68</f>
        <v>400</v>
      </c>
    </row>
    <row r="69" spans="1:16" ht="15.75">
      <c r="A69" s="35"/>
      <c r="B69" s="35"/>
      <c r="C69" s="5" t="s">
        <v>21</v>
      </c>
      <c r="D69" s="16">
        <v>17</v>
      </c>
      <c r="E69" s="16">
        <v>11</v>
      </c>
      <c r="F69" s="16">
        <v>5</v>
      </c>
      <c r="G69" s="16">
        <v>2</v>
      </c>
      <c r="H69" s="16">
        <v>4</v>
      </c>
      <c r="I69" s="16">
        <v>26</v>
      </c>
      <c r="J69" s="16">
        <v>30</v>
      </c>
      <c r="K69" s="16">
        <f>I69-J69</f>
        <v>-4</v>
      </c>
      <c r="L69" s="18">
        <f t="shared" ref="L69:L103" si="52">I69/J69</f>
        <v>0.8666666666666667</v>
      </c>
      <c r="M69" s="18">
        <f t="shared" si="50"/>
        <v>1545.4545454545455</v>
      </c>
      <c r="N69" s="31">
        <v>50</v>
      </c>
      <c r="O69" s="30">
        <v>0</v>
      </c>
      <c r="P69" s="29">
        <f>M69+N69+O69</f>
        <v>1595.4545454545455</v>
      </c>
    </row>
    <row r="70" spans="1:16" ht="18.75">
      <c r="A70" s="35"/>
      <c r="B70" s="35"/>
      <c r="C70" s="48" t="s">
        <v>16</v>
      </c>
      <c r="D70" s="48">
        <f>SUM(D66:D69)</f>
        <v>56</v>
      </c>
      <c r="E70" s="48">
        <f t="shared" ref="E70:K70" si="53">SUM(E66:E69)</f>
        <v>46</v>
      </c>
      <c r="F70" s="48">
        <f t="shared" si="53"/>
        <v>16</v>
      </c>
      <c r="G70" s="48">
        <f t="shared" si="53"/>
        <v>8</v>
      </c>
      <c r="H70" s="48">
        <f t="shared" si="53"/>
        <v>22</v>
      </c>
      <c r="I70" s="48">
        <f t="shared" si="53"/>
        <v>143</v>
      </c>
      <c r="J70" s="48">
        <f t="shared" si="53"/>
        <v>161</v>
      </c>
      <c r="K70" s="48">
        <f t="shared" si="53"/>
        <v>-18</v>
      </c>
      <c r="L70" s="49">
        <f t="shared" si="52"/>
        <v>0.88819875776397517</v>
      </c>
      <c r="M70" s="49">
        <f>D70/E70*1000</f>
        <v>1217.3913043478262</v>
      </c>
      <c r="N70" s="48">
        <f>SUM(N66:N69)</f>
        <v>500</v>
      </c>
      <c r="O70" s="48">
        <f>SUM(O66:O69)</f>
        <v>100</v>
      </c>
      <c r="P70" s="51">
        <f t="shared" ref="P70:P107" si="54">M70+N70+O70</f>
        <v>1817.3913043478262</v>
      </c>
    </row>
    <row r="71" spans="1:16" ht="17.25" customHeight="1">
      <c r="A71" s="37"/>
      <c r="B71" s="44"/>
      <c r="C71" s="27" t="s">
        <v>17</v>
      </c>
      <c r="D71" s="27" t="s">
        <v>1</v>
      </c>
      <c r="E71" s="27" t="s">
        <v>2</v>
      </c>
      <c r="F71" s="27" t="s">
        <v>3</v>
      </c>
      <c r="G71" s="27" t="s">
        <v>4</v>
      </c>
      <c r="H71" s="27" t="s">
        <v>5</v>
      </c>
      <c r="I71" s="27" t="s">
        <v>6</v>
      </c>
      <c r="J71" s="27" t="s">
        <v>7</v>
      </c>
      <c r="K71" s="27" t="s">
        <v>8</v>
      </c>
      <c r="L71" s="27" t="s">
        <v>9</v>
      </c>
      <c r="M71" s="27" t="s">
        <v>10</v>
      </c>
      <c r="N71" s="28" t="s">
        <v>11</v>
      </c>
      <c r="O71" s="28" t="s">
        <v>12</v>
      </c>
      <c r="P71" s="28" t="s">
        <v>16</v>
      </c>
    </row>
    <row r="72" spans="1:16" ht="15.75">
      <c r="A72" s="35" t="s">
        <v>34</v>
      </c>
      <c r="B72" s="35" t="s">
        <v>88</v>
      </c>
      <c r="C72" s="11" t="s">
        <v>18</v>
      </c>
      <c r="D72" s="4">
        <v>14</v>
      </c>
      <c r="E72" s="4">
        <v>12</v>
      </c>
      <c r="F72" s="4">
        <v>5</v>
      </c>
      <c r="G72" s="4">
        <v>2</v>
      </c>
      <c r="H72" s="4">
        <v>5</v>
      </c>
      <c r="I72" s="4">
        <v>28</v>
      </c>
      <c r="J72" s="4">
        <v>26</v>
      </c>
      <c r="K72" s="4">
        <f t="shared" ref="K72" si="55">I72-J72</f>
        <v>2</v>
      </c>
      <c r="L72" s="7">
        <f t="shared" ref="L72" si="56">I72/J72</f>
        <v>1.0769230769230769</v>
      </c>
      <c r="M72" s="7">
        <f t="shared" ref="M72:M75" si="57">D72/E72*1000</f>
        <v>1166.6666666666667</v>
      </c>
      <c r="N72" s="30">
        <v>150</v>
      </c>
      <c r="O72" s="30">
        <v>40</v>
      </c>
      <c r="P72" s="29">
        <f>M72+N72+O72</f>
        <v>1356.6666666666667</v>
      </c>
    </row>
    <row r="73" spans="1:16" ht="15.75">
      <c r="A73" s="35"/>
      <c r="B73" s="35"/>
      <c r="C73" s="11" t="s">
        <v>19</v>
      </c>
      <c r="D73" s="4">
        <v>19</v>
      </c>
      <c r="E73" s="4">
        <v>12</v>
      </c>
      <c r="F73" s="4">
        <v>6</v>
      </c>
      <c r="G73" s="4">
        <v>1</v>
      </c>
      <c r="H73" s="4">
        <v>5</v>
      </c>
      <c r="I73" s="4">
        <v>46</v>
      </c>
      <c r="J73" s="4">
        <v>29</v>
      </c>
      <c r="K73" s="4">
        <f>I73-J73</f>
        <v>17</v>
      </c>
      <c r="L73" s="12">
        <f>I73/J73</f>
        <v>1.5862068965517242</v>
      </c>
      <c r="M73" s="19">
        <f t="shared" si="57"/>
        <v>1583.3333333333333</v>
      </c>
      <c r="N73" s="30">
        <v>100</v>
      </c>
      <c r="O73" s="30">
        <v>20</v>
      </c>
      <c r="P73" s="29">
        <f>M73+N73+O73</f>
        <v>1703.3333333333333</v>
      </c>
    </row>
    <row r="74" spans="1:16" ht="15.75">
      <c r="A74" s="35"/>
      <c r="B74" s="35"/>
      <c r="C74" s="11" t="s">
        <v>20</v>
      </c>
      <c r="D74" s="20">
        <v>14</v>
      </c>
      <c r="E74" s="20">
        <v>12</v>
      </c>
      <c r="F74" s="20">
        <v>4</v>
      </c>
      <c r="G74" s="20">
        <v>2</v>
      </c>
      <c r="H74" s="20">
        <v>6</v>
      </c>
      <c r="I74" s="20">
        <v>32</v>
      </c>
      <c r="J74" s="20">
        <v>44</v>
      </c>
      <c r="K74" s="4">
        <f t="shared" ref="K74" si="58">I74-J74</f>
        <v>-12</v>
      </c>
      <c r="L74" s="7">
        <f t="shared" ref="L74" si="59">I74/J74</f>
        <v>0.72727272727272729</v>
      </c>
      <c r="M74" s="18">
        <f t="shared" si="57"/>
        <v>1166.6666666666667</v>
      </c>
      <c r="N74" s="30">
        <v>100</v>
      </c>
      <c r="O74" s="30">
        <v>20</v>
      </c>
      <c r="P74" s="29">
        <f>M74+N74+O74</f>
        <v>1286.6666666666667</v>
      </c>
    </row>
    <row r="75" spans="1:16" ht="15.75">
      <c r="A75" s="35"/>
      <c r="B75" s="35"/>
      <c r="C75" s="11" t="s">
        <v>21</v>
      </c>
      <c r="D75" s="21">
        <v>11</v>
      </c>
      <c r="E75" s="21">
        <v>11</v>
      </c>
      <c r="F75" s="21">
        <v>3</v>
      </c>
      <c r="G75" s="21">
        <v>2</v>
      </c>
      <c r="H75" s="21">
        <v>6</v>
      </c>
      <c r="I75" s="21">
        <v>26</v>
      </c>
      <c r="J75" s="21">
        <v>38</v>
      </c>
      <c r="K75" s="16">
        <f>I75-J75</f>
        <v>-12</v>
      </c>
      <c r="L75" s="18">
        <f>I75/J75</f>
        <v>0.68421052631578949</v>
      </c>
      <c r="M75" s="18">
        <f t="shared" si="57"/>
        <v>1000</v>
      </c>
      <c r="N75" s="30">
        <v>50</v>
      </c>
      <c r="O75" s="30">
        <v>0</v>
      </c>
      <c r="P75" s="29">
        <f>M75+N75+O75</f>
        <v>1050</v>
      </c>
    </row>
    <row r="76" spans="1:16" ht="18.75">
      <c r="A76" s="35"/>
      <c r="B76" s="35"/>
      <c r="C76" s="48" t="s">
        <v>16</v>
      </c>
      <c r="D76" s="48">
        <f>SUM(D72:D75)</f>
        <v>58</v>
      </c>
      <c r="E76" s="48">
        <f t="shared" ref="E76:K76" si="60">SUM(E72:E75)</f>
        <v>47</v>
      </c>
      <c r="F76" s="48">
        <f t="shared" si="60"/>
        <v>18</v>
      </c>
      <c r="G76" s="48">
        <f t="shared" si="60"/>
        <v>7</v>
      </c>
      <c r="H76" s="48">
        <f t="shared" si="60"/>
        <v>22</v>
      </c>
      <c r="I76" s="48">
        <f t="shared" si="60"/>
        <v>132</v>
      </c>
      <c r="J76" s="48">
        <f t="shared" si="60"/>
        <v>137</v>
      </c>
      <c r="K76" s="48">
        <f t="shared" si="60"/>
        <v>-5</v>
      </c>
      <c r="L76" s="49">
        <f>I76/J76</f>
        <v>0.96350364963503654</v>
      </c>
      <c r="M76" s="49">
        <f>D76/E76*1000</f>
        <v>1234.0425531914893</v>
      </c>
      <c r="N76" s="48">
        <f>SUM(N72:N75)</f>
        <v>400</v>
      </c>
      <c r="O76" s="48">
        <f>SUM(O72:O75)</f>
        <v>80</v>
      </c>
      <c r="P76" s="51">
        <f>M76+N76+O76</f>
        <v>1714.0425531914893</v>
      </c>
    </row>
    <row r="77" spans="1:16" ht="15.75">
      <c r="A77" s="35" t="s">
        <v>35</v>
      </c>
      <c r="B77" s="35" t="s">
        <v>84</v>
      </c>
      <c r="C77" s="11" t="s">
        <v>18</v>
      </c>
      <c r="D77" s="4">
        <v>16</v>
      </c>
      <c r="E77" s="4">
        <v>12</v>
      </c>
      <c r="F77" s="4">
        <v>5</v>
      </c>
      <c r="G77" s="4">
        <v>1</v>
      </c>
      <c r="H77" s="4">
        <v>6</v>
      </c>
      <c r="I77" s="4">
        <v>23</v>
      </c>
      <c r="J77" s="4">
        <v>36</v>
      </c>
      <c r="K77" s="4">
        <f>I77-J77</f>
        <v>-13</v>
      </c>
      <c r="L77" s="7">
        <f>I77/J77</f>
        <v>0.63888888888888884</v>
      </c>
      <c r="M77" s="7">
        <f t="shared" ref="M77:M80" si="61">D77/E77*1000</f>
        <v>1333.3333333333333</v>
      </c>
      <c r="N77" s="30">
        <v>100</v>
      </c>
      <c r="O77" s="30">
        <v>10</v>
      </c>
      <c r="P77" s="29">
        <f>M77+N77+O77</f>
        <v>1443.3333333333333</v>
      </c>
    </row>
    <row r="78" spans="1:16" ht="15.75">
      <c r="A78" s="35"/>
      <c r="B78" s="35"/>
      <c r="C78" s="11" t="s">
        <v>19</v>
      </c>
      <c r="D78" s="4">
        <v>15</v>
      </c>
      <c r="E78" s="4">
        <v>12</v>
      </c>
      <c r="F78" s="4">
        <v>5</v>
      </c>
      <c r="G78" s="4">
        <v>0</v>
      </c>
      <c r="H78" s="4">
        <v>7</v>
      </c>
      <c r="I78" s="4">
        <v>33</v>
      </c>
      <c r="J78" s="4">
        <v>35</v>
      </c>
      <c r="K78" s="4">
        <f>I78-J78</f>
        <v>-2</v>
      </c>
      <c r="L78" s="12">
        <f>I78/J78</f>
        <v>0.94285714285714284</v>
      </c>
      <c r="M78" s="19">
        <f t="shared" si="61"/>
        <v>1250</v>
      </c>
      <c r="N78" s="30">
        <v>100</v>
      </c>
      <c r="O78" s="30">
        <v>10</v>
      </c>
      <c r="P78" s="29">
        <f>M78+N78+O78</f>
        <v>1360</v>
      </c>
    </row>
    <row r="79" spans="1:16" ht="15.75">
      <c r="A79" s="35"/>
      <c r="B79" s="35"/>
      <c r="C79" s="11" t="s">
        <v>20</v>
      </c>
      <c r="D79" s="16">
        <v>11</v>
      </c>
      <c r="E79" s="16">
        <v>11</v>
      </c>
      <c r="F79" s="16">
        <v>3</v>
      </c>
      <c r="G79" s="16">
        <v>2</v>
      </c>
      <c r="H79" s="16">
        <v>6</v>
      </c>
      <c r="I79" s="16">
        <v>31</v>
      </c>
      <c r="J79" s="16">
        <v>38</v>
      </c>
      <c r="K79" s="16">
        <f>I79-J79</f>
        <v>-7</v>
      </c>
      <c r="L79" s="18">
        <f>I79/J79</f>
        <v>0.81578947368421051</v>
      </c>
      <c r="M79" s="18">
        <f t="shared" si="61"/>
        <v>1000</v>
      </c>
      <c r="N79" s="31">
        <v>50</v>
      </c>
      <c r="O79" s="30">
        <v>0</v>
      </c>
      <c r="P79" s="29">
        <f>M79+N79+O79</f>
        <v>1050</v>
      </c>
    </row>
    <row r="80" spans="1:16" ht="15.75">
      <c r="A80" s="35"/>
      <c r="B80" s="35"/>
      <c r="C80" s="11" t="s">
        <v>21</v>
      </c>
      <c r="D80" s="4">
        <v>19</v>
      </c>
      <c r="E80" s="4">
        <v>12</v>
      </c>
      <c r="F80" s="4">
        <v>6</v>
      </c>
      <c r="G80" s="4">
        <v>1</v>
      </c>
      <c r="H80" s="4">
        <v>5</v>
      </c>
      <c r="I80" s="4">
        <v>29</v>
      </c>
      <c r="J80" s="4">
        <v>31</v>
      </c>
      <c r="K80" s="4">
        <f>I80-J80</f>
        <v>-2</v>
      </c>
      <c r="L80" s="7">
        <f>I80/J80</f>
        <v>0.93548387096774188</v>
      </c>
      <c r="M80" s="18">
        <f t="shared" si="61"/>
        <v>1583.3333333333333</v>
      </c>
      <c r="N80" s="31">
        <v>100</v>
      </c>
      <c r="O80" s="30">
        <v>20</v>
      </c>
      <c r="P80" s="29">
        <f>M80+N80+O80</f>
        <v>1703.3333333333333</v>
      </c>
    </row>
    <row r="81" spans="1:16" ht="18.75">
      <c r="A81" s="35"/>
      <c r="B81" s="35"/>
      <c r="C81" s="48" t="s">
        <v>16</v>
      </c>
      <c r="D81" s="48">
        <f>SUM(D77:D80)</f>
        <v>61</v>
      </c>
      <c r="E81" s="48">
        <f t="shared" ref="E81:K81" si="62">SUM(E77:E80)</f>
        <v>47</v>
      </c>
      <c r="F81" s="48">
        <f t="shared" si="62"/>
        <v>19</v>
      </c>
      <c r="G81" s="48">
        <f t="shared" si="62"/>
        <v>4</v>
      </c>
      <c r="H81" s="48">
        <f t="shared" si="62"/>
        <v>24</v>
      </c>
      <c r="I81" s="48">
        <f t="shared" si="62"/>
        <v>116</v>
      </c>
      <c r="J81" s="48">
        <f t="shared" si="62"/>
        <v>140</v>
      </c>
      <c r="K81" s="48">
        <f t="shared" si="62"/>
        <v>-24</v>
      </c>
      <c r="L81" s="49">
        <f>I81/J81</f>
        <v>0.82857142857142863</v>
      </c>
      <c r="M81" s="49">
        <f>D81/E81*1000</f>
        <v>1297.872340425532</v>
      </c>
      <c r="N81" s="48">
        <f>SUM(N77:N80)</f>
        <v>350</v>
      </c>
      <c r="O81" s="48">
        <f>SUM(O77:O80)</f>
        <v>40</v>
      </c>
      <c r="P81" s="51">
        <f>M81+N81+O81</f>
        <v>1687.872340425532</v>
      </c>
    </row>
    <row r="82" spans="1:16" ht="15.75">
      <c r="A82" s="35" t="s">
        <v>36</v>
      </c>
      <c r="B82" s="35" t="s">
        <v>85</v>
      </c>
      <c r="C82" s="5" t="s">
        <v>18</v>
      </c>
      <c r="D82" s="16">
        <v>14</v>
      </c>
      <c r="E82" s="16">
        <v>11</v>
      </c>
      <c r="F82" s="16">
        <v>4</v>
      </c>
      <c r="G82" s="16">
        <v>2</v>
      </c>
      <c r="H82" s="16">
        <v>5</v>
      </c>
      <c r="I82" s="16">
        <v>38</v>
      </c>
      <c r="J82" s="16">
        <v>34</v>
      </c>
      <c r="K82" s="16">
        <f>I82-J82</f>
        <v>4</v>
      </c>
      <c r="L82" s="18">
        <f>I82/J82</f>
        <v>1.1176470588235294</v>
      </c>
      <c r="M82" s="7">
        <f t="shared" ref="M82:M85" si="63">D82/E82*1000</f>
        <v>1272.7272727272727</v>
      </c>
      <c r="N82" s="30">
        <v>50</v>
      </c>
      <c r="O82" s="30">
        <v>0</v>
      </c>
      <c r="P82" s="29">
        <f>M82+N82+O82</f>
        <v>1322.7272727272727</v>
      </c>
    </row>
    <row r="83" spans="1:16" ht="15.75">
      <c r="A83" s="35"/>
      <c r="B83" s="35"/>
      <c r="C83" s="5" t="s">
        <v>19</v>
      </c>
      <c r="D83" s="16">
        <v>13</v>
      </c>
      <c r="E83" s="16">
        <v>11</v>
      </c>
      <c r="F83" s="16">
        <v>4</v>
      </c>
      <c r="G83" s="16">
        <v>1</v>
      </c>
      <c r="H83" s="16">
        <v>6</v>
      </c>
      <c r="I83" s="16">
        <v>30</v>
      </c>
      <c r="J83" s="16">
        <v>36</v>
      </c>
      <c r="K83" s="16">
        <f>I83-J83</f>
        <v>-6</v>
      </c>
      <c r="L83" s="19">
        <f>I83/J83</f>
        <v>0.83333333333333337</v>
      </c>
      <c r="M83" s="19">
        <f t="shared" si="63"/>
        <v>1181.818181818182</v>
      </c>
      <c r="N83" s="30">
        <v>50</v>
      </c>
      <c r="O83" s="30">
        <v>0</v>
      </c>
      <c r="P83" s="29">
        <f>M83+N83+O83</f>
        <v>1231.818181818182</v>
      </c>
    </row>
    <row r="84" spans="1:16" ht="15.75">
      <c r="A84" s="35"/>
      <c r="B84" s="35"/>
      <c r="C84" s="5" t="s">
        <v>20</v>
      </c>
      <c r="D84" s="4">
        <v>22</v>
      </c>
      <c r="E84" s="4">
        <v>12</v>
      </c>
      <c r="F84" s="4">
        <v>6</v>
      </c>
      <c r="G84" s="4">
        <v>4</v>
      </c>
      <c r="H84" s="4">
        <v>2</v>
      </c>
      <c r="I84" s="4">
        <v>51</v>
      </c>
      <c r="J84" s="4">
        <v>28</v>
      </c>
      <c r="K84" s="4">
        <f t="shared" ref="K84" si="64">I84-J84</f>
        <v>23</v>
      </c>
      <c r="L84" s="7">
        <f t="shared" ref="L84:L85" si="65">I84/J84</f>
        <v>1.8214285714285714</v>
      </c>
      <c r="M84" s="18">
        <f t="shared" si="63"/>
        <v>1833.3333333333333</v>
      </c>
      <c r="N84" s="31">
        <v>150</v>
      </c>
      <c r="O84" s="30">
        <v>40</v>
      </c>
      <c r="P84" s="29">
        <f>M84+N84+O84</f>
        <v>2023.3333333333333</v>
      </c>
    </row>
    <row r="85" spans="1:16" ht="15.75">
      <c r="A85" s="35"/>
      <c r="B85" s="35"/>
      <c r="C85" s="5" t="s">
        <v>21</v>
      </c>
      <c r="D85" s="16">
        <v>8</v>
      </c>
      <c r="E85" s="16">
        <v>10</v>
      </c>
      <c r="F85" s="16">
        <v>2</v>
      </c>
      <c r="G85" s="16">
        <v>2</v>
      </c>
      <c r="H85" s="16">
        <v>6</v>
      </c>
      <c r="I85" s="16">
        <v>29</v>
      </c>
      <c r="J85" s="16">
        <v>38</v>
      </c>
      <c r="K85" s="16">
        <v>-9</v>
      </c>
      <c r="L85" s="18">
        <f t="shared" si="65"/>
        <v>0.76315789473684215</v>
      </c>
      <c r="M85" s="18">
        <f t="shared" si="63"/>
        <v>800</v>
      </c>
      <c r="N85" s="31">
        <v>0</v>
      </c>
      <c r="O85" s="30">
        <v>0</v>
      </c>
      <c r="P85" s="29">
        <f>M85+N85+O85</f>
        <v>800</v>
      </c>
    </row>
    <row r="86" spans="1:16" ht="18.75">
      <c r="A86" s="35"/>
      <c r="B86" s="35"/>
      <c r="C86" s="48" t="s">
        <v>16</v>
      </c>
      <c r="D86" s="48">
        <f>SUM(D82:D85)</f>
        <v>57</v>
      </c>
      <c r="E86" s="48">
        <f t="shared" ref="E86:K86" si="66">SUM(E82:E85)</f>
        <v>44</v>
      </c>
      <c r="F86" s="48">
        <f t="shared" si="66"/>
        <v>16</v>
      </c>
      <c r="G86" s="48">
        <f t="shared" si="66"/>
        <v>9</v>
      </c>
      <c r="H86" s="48">
        <f t="shared" si="66"/>
        <v>19</v>
      </c>
      <c r="I86" s="48">
        <f t="shared" si="66"/>
        <v>148</v>
      </c>
      <c r="J86" s="48">
        <f t="shared" si="66"/>
        <v>136</v>
      </c>
      <c r="K86" s="48">
        <f t="shared" si="66"/>
        <v>12</v>
      </c>
      <c r="L86" s="49">
        <f>I86/J86</f>
        <v>1.088235294117647</v>
      </c>
      <c r="M86" s="49">
        <f>D86/E86*1000</f>
        <v>1295.4545454545455</v>
      </c>
      <c r="N86" s="48">
        <f>SUM(N82:N85)</f>
        <v>250</v>
      </c>
      <c r="O86" s="48">
        <f>SUM(O82:O85)</f>
        <v>40</v>
      </c>
      <c r="P86" s="51">
        <f>M86+N86+O86</f>
        <v>1585.4545454545455</v>
      </c>
    </row>
    <row r="87" spans="1:16" ht="15.75">
      <c r="A87" s="35" t="s">
        <v>37</v>
      </c>
      <c r="B87" s="35" t="s">
        <v>87</v>
      </c>
      <c r="C87" s="11" t="s">
        <v>18</v>
      </c>
      <c r="D87" s="4">
        <v>14</v>
      </c>
      <c r="E87" s="4">
        <v>12</v>
      </c>
      <c r="F87" s="4">
        <v>5</v>
      </c>
      <c r="G87" s="4">
        <v>2</v>
      </c>
      <c r="H87" s="4">
        <v>5</v>
      </c>
      <c r="I87" s="4">
        <v>41</v>
      </c>
      <c r="J87" s="4">
        <v>33</v>
      </c>
      <c r="K87" s="4">
        <f t="shared" ref="K87" si="67">I87-J87</f>
        <v>8</v>
      </c>
      <c r="L87" s="7">
        <f t="shared" ref="L87" si="68">I87/J87</f>
        <v>1.2424242424242424</v>
      </c>
      <c r="M87" s="7">
        <f t="shared" ref="M87:M90" si="69">D87/E87*1000</f>
        <v>1166.6666666666667</v>
      </c>
      <c r="N87" s="30">
        <v>150</v>
      </c>
      <c r="O87" s="30">
        <v>60</v>
      </c>
      <c r="P87" s="29">
        <f>M87+N87+O87</f>
        <v>1376.6666666666667</v>
      </c>
    </row>
    <row r="88" spans="1:16" ht="15.75">
      <c r="A88" s="35"/>
      <c r="B88" s="35"/>
      <c r="C88" s="11" t="s">
        <v>19</v>
      </c>
      <c r="D88" s="16">
        <v>13</v>
      </c>
      <c r="E88" s="16">
        <v>11</v>
      </c>
      <c r="F88" s="16">
        <v>4</v>
      </c>
      <c r="G88" s="16">
        <v>1</v>
      </c>
      <c r="H88" s="16">
        <v>6</v>
      </c>
      <c r="I88" s="16">
        <v>24</v>
      </c>
      <c r="J88" s="16">
        <v>34</v>
      </c>
      <c r="K88" s="16">
        <f>I88-J88</f>
        <v>-10</v>
      </c>
      <c r="L88" s="19">
        <f>I88/J88</f>
        <v>0.70588235294117652</v>
      </c>
      <c r="M88" s="19">
        <f t="shared" si="69"/>
        <v>1181.818181818182</v>
      </c>
      <c r="N88" s="31">
        <v>50</v>
      </c>
      <c r="O88" s="30">
        <v>0</v>
      </c>
      <c r="P88" s="29">
        <f>M88+N88+O88</f>
        <v>1231.818181818182</v>
      </c>
    </row>
    <row r="89" spans="1:16" ht="15.75">
      <c r="A89" s="35"/>
      <c r="B89" s="35"/>
      <c r="C89" s="11" t="s">
        <v>20</v>
      </c>
      <c r="D89" s="16">
        <v>2</v>
      </c>
      <c r="E89" s="16">
        <v>10</v>
      </c>
      <c r="F89" s="16">
        <v>0</v>
      </c>
      <c r="G89" s="16">
        <v>2</v>
      </c>
      <c r="H89" s="16">
        <v>8</v>
      </c>
      <c r="I89" s="16">
        <v>22</v>
      </c>
      <c r="J89" s="16">
        <v>46</v>
      </c>
      <c r="K89" s="16">
        <v>-24</v>
      </c>
      <c r="L89" s="18">
        <f t="shared" ref="L89:L90" si="70">I89/J89</f>
        <v>0.47826086956521741</v>
      </c>
      <c r="M89" s="18">
        <f t="shared" si="69"/>
        <v>200</v>
      </c>
      <c r="N89" s="30">
        <v>0</v>
      </c>
      <c r="O89" s="30">
        <v>0</v>
      </c>
      <c r="P89" s="29">
        <f>M89+N89+O89</f>
        <v>200</v>
      </c>
    </row>
    <row r="90" spans="1:16" ht="15.75">
      <c r="A90" s="35"/>
      <c r="B90" s="35"/>
      <c r="C90" s="11" t="s">
        <v>21</v>
      </c>
      <c r="D90" s="16">
        <v>20</v>
      </c>
      <c r="E90" s="16">
        <v>12</v>
      </c>
      <c r="F90" s="16">
        <v>5</v>
      </c>
      <c r="G90" s="16">
        <v>5</v>
      </c>
      <c r="H90" s="16">
        <v>2</v>
      </c>
      <c r="I90" s="16">
        <v>37</v>
      </c>
      <c r="J90" s="16">
        <v>28</v>
      </c>
      <c r="K90" s="16">
        <f t="shared" ref="K90" si="71">I90-J90</f>
        <v>9</v>
      </c>
      <c r="L90" s="18">
        <f t="shared" si="70"/>
        <v>1.3214285714285714</v>
      </c>
      <c r="M90" s="18">
        <f t="shared" si="69"/>
        <v>1666.6666666666667</v>
      </c>
      <c r="N90" s="30">
        <v>200</v>
      </c>
      <c r="O90" s="30">
        <v>0</v>
      </c>
      <c r="P90" s="29">
        <f>M90+N90+O90</f>
        <v>1866.6666666666667</v>
      </c>
    </row>
    <row r="91" spans="1:16" ht="18.75">
      <c r="A91" s="35"/>
      <c r="B91" s="35"/>
      <c r="C91" s="48" t="s">
        <v>16</v>
      </c>
      <c r="D91" s="48">
        <f>SUM(D87:D90)</f>
        <v>49</v>
      </c>
      <c r="E91" s="48">
        <f t="shared" ref="E91:K91" si="72">SUM(E87:E90)</f>
        <v>45</v>
      </c>
      <c r="F91" s="48">
        <f t="shared" si="72"/>
        <v>14</v>
      </c>
      <c r="G91" s="48">
        <f t="shared" si="72"/>
        <v>10</v>
      </c>
      <c r="H91" s="48">
        <f t="shared" si="72"/>
        <v>21</v>
      </c>
      <c r="I91" s="48">
        <f t="shared" si="72"/>
        <v>124</v>
      </c>
      <c r="J91" s="48">
        <f t="shared" si="72"/>
        <v>141</v>
      </c>
      <c r="K91" s="48">
        <f t="shared" si="72"/>
        <v>-17</v>
      </c>
      <c r="L91" s="49">
        <f>I91/J91</f>
        <v>0.87943262411347523</v>
      </c>
      <c r="M91" s="49">
        <f>D91/E91*1000</f>
        <v>1088.8888888888887</v>
      </c>
      <c r="N91" s="48">
        <f>SUM(N87:N90)</f>
        <v>400</v>
      </c>
      <c r="O91" s="48">
        <f>SUM(O87:O90)</f>
        <v>60</v>
      </c>
      <c r="P91" s="51">
        <f>M91+N91+O91</f>
        <v>1548.8888888888887</v>
      </c>
    </row>
    <row r="92" spans="1:16" ht="18" customHeight="1">
      <c r="A92" s="37"/>
      <c r="B92" s="37"/>
      <c r="C92" s="27" t="s">
        <v>17</v>
      </c>
      <c r="D92" s="27" t="s">
        <v>1</v>
      </c>
      <c r="E92" s="27" t="s">
        <v>2</v>
      </c>
      <c r="F92" s="27" t="s">
        <v>3</v>
      </c>
      <c r="G92" s="27" t="s">
        <v>4</v>
      </c>
      <c r="H92" s="27" t="s">
        <v>5</v>
      </c>
      <c r="I92" s="27" t="s">
        <v>6</v>
      </c>
      <c r="J92" s="27" t="s">
        <v>7</v>
      </c>
      <c r="K92" s="27" t="s">
        <v>8</v>
      </c>
      <c r="L92" s="27" t="s">
        <v>9</v>
      </c>
      <c r="M92" s="27" t="s">
        <v>10</v>
      </c>
      <c r="N92" s="28" t="s">
        <v>11</v>
      </c>
      <c r="O92" s="28" t="s">
        <v>12</v>
      </c>
      <c r="P92" s="28" t="s">
        <v>16</v>
      </c>
    </row>
    <row r="93" spans="1:16" ht="18" customHeight="1">
      <c r="A93" s="35" t="s">
        <v>38</v>
      </c>
      <c r="B93" s="36" t="s">
        <v>90</v>
      </c>
      <c r="C93" s="11" t="s">
        <v>18</v>
      </c>
      <c r="D93" s="16">
        <v>11</v>
      </c>
      <c r="E93" s="16">
        <v>10</v>
      </c>
      <c r="F93" s="16">
        <v>3</v>
      </c>
      <c r="G93" s="16">
        <v>2</v>
      </c>
      <c r="H93" s="16">
        <v>5</v>
      </c>
      <c r="I93" s="16">
        <v>28</v>
      </c>
      <c r="J93" s="16">
        <v>44</v>
      </c>
      <c r="K93" s="16">
        <v>-16</v>
      </c>
      <c r="L93" s="18">
        <v>0.64</v>
      </c>
      <c r="M93" s="7">
        <f>D93/E93*1000</f>
        <v>1100</v>
      </c>
      <c r="N93" s="30">
        <v>0</v>
      </c>
      <c r="O93" s="30">
        <v>0</v>
      </c>
      <c r="P93" s="29">
        <f>M93+N93+O93</f>
        <v>1100</v>
      </c>
    </row>
    <row r="94" spans="1:16" ht="18" customHeight="1">
      <c r="A94" s="35"/>
      <c r="B94" s="35"/>
      <c r="C94" s="11" t="s">
        <v>19</v>
      </c>
      <c r="D94" s="4">
        <v>25</v>
      </c>
      <c r="E94" s="4">
        <v>12</v>
      </c>
      <c r="F94" s="4">
        <v>8</v>
      </c>
      <c r="G94" s="4">
        <v>1</v>
      </c>
      <c r="H94" s="4">
        <v>3</v>
      </c>
      <c r="I94" s="4">
        <v>36</v>
      </c>
      <c r="J94" s="4">
        <v>25</v>
      </c>
      <c r="K94" s="4">
        <f>I94-J94</f>
        <v>11</v>
      </c>
      <c r="L94" s="12">
        <f>I94/J94</f>
        <v>1.44</v>
      </c>
      <c r="M94" s="19">
        <f>D94/E94*1000</f>
        <v>2083.3333333333335</v>
      </c>
      <c r="N94" s="31">
        <v>150</v>
      </c>
      <c r="O94" s="30">
        <v>40</v>
      </c>
      <c r="P94" s="29">
        <f>M94+N94+O94</f>
        <v>2273.3333333333335</v>
      </c>
    </row>
    <row r="95" spans="1:16" ht="18" customHeight="1">
      <c r="A95" s="35"/>
      <c r="B95" s="35"/>
      <c r="C95" s="11" t="s">
        <v>20</v>
      </c>
      <c r="D95" s="16">
        <v>13</v>
      </c>
      <c r="E95" s="16">
        <v>11</v>
      </c>
      <c r="F95" s="16">
        <v>4</v>
      </c>
      <c r="G95" s="16">
        <v>1</v>
      </c>
      <c r="H95" s="16">
        <v>6</v>
      </c>
      <c r="I95" s="16">
        <v>30</v>
      </c>
      <c r="J95" s="16">
        <v>51</v>
      </c>
      <c r="K95" s="16">
        <f>I95-J95</f>
        <v>-21</v>
      </c>
      <c r="L95" s="18">
        <f>I95/J95</f>
        <v>0.58823529411764708</v>
      </c>
      <c r="M95" s="18">
        <f>D95/E95*1000</f>
        <v>1181.818181818182</v>
      </c>
      <c r="N95" s="30">
        <v>50</v>
      </c>
      <c r="O95" s="30">
        <v>0</v>
      </c>
      <c r="P95" s="29">
        <f>M95+N95+O95</f>
        <v>1231.818181818182</v>
      </c>
    </row>
    <row r="96" spans="1:16" ht="18" customHeight="1">
      <c r="A96" s="35"/>
      <c r="B96" s="35"/>
      <c r="C96" s="11" t="s">
        <v>21</v>
      </c>
      <c r="D96" s="16">
        <v>4</v>
      </c>
      <c r="E96" s="16">
        <v>10</v>
      </c>
      <c r="F96" s="16">
        <v>1</v>
      </c>
      <c r="G96" s="16">
        <v>1</v>
      </c>
      <c r="H96" s="16">
        <v>8</v>
      </c>
      <c r="I96" s="16">
        <v>21</v>
      </c>
      <c r="J96" s="16">
        <v>61</v>
      </c>
      <c r="K96" s="16">
        <v>-40</v>
      </c>
      <c r="L96" s="18">
        <f t="shared" ref="L96" si="73">I96/J96</f>
        <v>0.34426229508196721</v>
      </c>
      <c r="M96" s="18">
        <f>D96/E96*1000</f>
        <v>400</v>
      </c>
      <c r="N96" s="30">
        <v>0</v>
      </c>
      <c r="O96" s="30">
        <v>0</v>
      </c>
      <c r="P96" s="29">
        <f>M96+N96+O96</f>
        <v>400</v>
      </c>
    </row>
    <row r="97" spans="1:16" ht="18" customHeight="1">
      <c r="A97" s="35"/>
      <c r="B97" s="35"/>
      <c r="C97" s="48" t="s">
        <v>16</v>
      </c>
      <c r="D97" s="48">
        <f>SUM(D93:D96)</f>
        <v>53</v>
      </c>
      <c r="E97" s="48">
        <f t="shared" ref="E97:K97" si="74">SUM(E93:E96)</f>
        <v>43</v>
      </c>
      <c r="F97" s="48">
        <f t="shared" si="74"/>
        <v>16</v>
      </c>
      <c r="G97" s="48">
        <f t="shared" si="74"/>
        <v>5</v>
      </c>
      <c r="H97" s="48">
        <f t="shared" si="74"/>
        <v>22</v>
      </c>
      <c r="I97" s="48">
        <f t="shared" si="74"/>
        <v>115</v>
      </c>
      <c r="J97" s="48">
        <f t="shared" si="74"/>
        <v>181</v>
      </c>
      <c r="K97" s="48">
        <f t="shared" si="74"/>
        <v>-66</v>
      </c>
      <c r="L97" s="49">
        <f>I97/J97</f>
        <v>0.63535911602209949</v>
      </c>
      <c r="M97" s="49">
        <f>D97/E97*1000</f>
        <v>1232.5581395348836</v>
      </c>
      <c r="N97" s="48">
        <f>SUM(N93:N96)</f>
        <v>200</v>
      </c>
      <c r="O97" s="48">
        <f>SUM(O93:O96)</f>
        <v>40</v>
      </c>
      <c r="P97" s="51">
        <f>M97+N97+O97</f>
        <v>1472.5581395348836</v>
      </c>
    </row>
    <row r="98" spans="1:16" ht="18" customHeight="1">
      <c r="A98" s="35" t="s">
        <v>39</v>
      </c>
      <c r="B98" s="35" t="s">
        <v>92</v>
      </c>
      <c r="C98" s="11" t="s">
        <v>18</v>
      </c>
      <c r="D98" s="16">
        <v>6</v>
      </c>
      <c r="E98" s="16">
        <v>10</v>
      </c>
      <c r="F98" s="16">
        <v>2</v>
      </c>
      <c r="G98" s="16">
        <v>0</v>
      </c>
      <c r="H98" s="16">
        <v>8</v>
      </c>
      <c r="I98" s="16">
        <v>26</v>
      </c>
      <c r="J98" s="16">
        <v>52</v>
      </c>
      <c r="K98" s="16">
        <v>-26</v>
      </c>
      <c r="L98" s="18">
        <v>0.5</v>
      </c>
      <c r="M98" s="7">
        <f t="shared" ref="M98:M101" si="75">D98/E98*1000</f>
        <v>600</v>
      </c>
      <c r="N98" s="30">
        <v>0</v>
      </c>
      <c r="O98" s="30">
        <v>0</v>
      </c>
      <c r="P98" s="29">
        <f>M98+N98+O98</f>
        <v>600</v>
      </c>
    </row>
    <row r="99" spans="1:16" ht="18" customHeight="1">
      <c r="A99" s="35"/>
      <c r="B99" s="35"/>
      <c r="C99" s="11" t="s">
        <v>19</v>
      </c>
      <c r="D99" s="16">
        <v>8</v>
      </c>
      <c r="E99" s="16">
        <v>10</v>
      </c>
      <c r="F99" s="16">
        <v>2</v>
      </c>
      <c r="G99" s="16">
        <v>2</v>
      </c>
      <c r="H99" s="16">
        <v>6</v>
      </c>
      <c r="I99" s="16">
        <v>12</v>
      </c>
      <c r="J99" s="16">
        <v>20</v>
      </c>
      <c r="K99" s="16">
        <v>-8</v>
      </c>
      <c r="L99" s="19">
        <f t="shared" ref="L99" si="76">I99/J99</f>
        <v>0.6</v>
      </c>
      <c r="M99" s="19">
        <f t="shared" si="75"/>
        <v>800</v>
      </c>
      <c r="N99" s="30">
        <v>0</v>
      </c>
      <c r="O99" s="30">
        <v>0</v>
      </c>
      <c r="P99" s="29">
        <f>M99+N99+O99</f>
        <v>800</v>
      </c>
    </row>
    <row r="100" spans="1:16" ht="18" customHeight="1">
      <c r="A100" s="35"/>
      <c r="B100" s="35"/>
      <c r="C100" s="11" t="s">
        <v>20</v>
      </c>
      <c r="D100" s="16">
        <v>24</v>
      </c>
      <c r="E100" s="16">
        <v>12</v>
      </c>
      <c r="F100" s="16">
        <v>7</v>
      </c>
      <c r="G100" s="16">
        <v>3</v>
      </c>
      <c r="H100" s="16">
        <v>2</v>
      </c>
      <c r="I100" s="16">
        <v>41</v>
      </c>
      <c r="J100" s="16">
        <v>27</v>
      </c>
      <c r="K100" s="16">
        <f>I100-J100</f>
        <v>14</v>
      </c>
      <c r="L100" s="18">
        <f>I100/J100</f>
        <v>1.5185185185185186</v>
      </c>
      <c r="M100" s="18">
        <f t="shared" si="75"/>
        <v>2000</v>
      </c>
      <c r="N100" s="30">
        <v>200</v>
      </c>
      <c r="O100" s="30">
        <v>0</v>
      </c>
      <c r="P100" s="29">
        <f>M100+N100+O100</f>
        <v>2200</v>
      </c>
    </row>
    <row r="101" spans="1:16" ht="18" customHeight="1">
      <c r="A101" s="35"/>
      <c r="B101" s="35"/>
      <c r="C101" s="11" t="s">
        <v>21</v>
      </c>
      <c r="D101" s="16">
        <v>11</v>
      </c>
      <c r="E101" s="16">
        <v>11</v>
      </c>
      <c r="F101" s="16">
        <v>3</v>
      </c>
      <c r="G101" s="16">
        <v>2</v>
      </c>
      <c r="H101" s="16">
        <v>6</v>
      </c>
      <c r="I101" s="16">
        <v>23</v>
      </c>
      <c r="J101" s="16">
        <v>37</v>
      </c>
      <c r="K101" s="16">
        <f>I101-J101</f>
        <v>-14</v>
      </c>
      <c r="L101" s="18">
        <f>I101/J101</f>
        <v>0.6216216216216216</v>
      </c>
      <c r="M101" s="18">
        <f t="shared" si="75"/>
        <v>1000</v>
      </c>
      <c r="N101" s="30">
        <v>50</v>
      </c>
      <c r="O101" s="30">
        <v>0</v>
      </c>
      <c r="P101" s="29">
        <f>M101+N101+O101</f>
        <v>1050</v>
      </c>
    </row>
    <row r="102" spans="1:16" ht="18" customHeight="1">
      <c r="A102" s="35"/>
      <c r="B102" s="35"/>
      <c r="C102" s="48" t="s">
        <v>16</v>
      </c>
      <c r="D102" s="48">
        <f>SUM(D98:D101)</f>
        <v>49</v>
      </c>
      <c r="E102" s="48">
        <f t="shared" ref="E102:K102" si="77">SUM(E98:E101)</f>
        <v>43</v>
      </c>
      <c r="F102" s="48">
        <f t="shared" si="77"/>
        <v>14</v>
      </c>
      <c r="G102" s="48">
        <f t="shared" si="77"/>
        <v>7</v>
      </c>
      <c r="H102" s="48">
        <f t="shared" si="77"/>
        <v>22</v>
      </c>
      <c r="I102" s="48">
        <f t="shared" si="77"/>
        <v>102</v>
      </c>
      <c r="J102" s="48">
        <f t="shared" si="77"/>
        <v>136</v>
      </c>
      <c r="K102" s="48">
        <f t="shared" si="77"/>
        <v>-34</v>
      </c>
      <c r="L102" s="49">
        <f>I102/J102</f>
        <v>0.75</v>
      </c>
      <c r="M102" s="49">
        <f>D102/E102*1000</f>
        <v>1139.5348837209303</v>
      </c>
      <c r="N102" s="48">
        <f>SUM(N98:N101)</f>
        <v>250</v>
      </c>
      <c r="O102" s="48">
        <f>SUM(O98:O101)</f>
        <v>0</v>
      </c>
      <c r="P102" s="51">
        <f>M102+N102+O102</f>
        <v>1389.5348837209303</v>
      </c>
    </row>
    <row r="103" spans="1:16" ht="15.75">
      <c r="A103" s="35" t="s">
        <v>40</v>
      </c>
      <c r="B103" s="35" t="s">
        <v>79</v>
      </c>
      <c r="C103" s="11" t="s">
        <v>18</v>
      </c>
      <c r="D103" s="16">
        <v>19</v>
      </c>
      <c r="E103" s="16">
        <v>12</v>
      </c>
      <c r="F103" s="16">
        <v>6</v>
      </c>
      <c r="G103" s="16">
        <v>1</v>
      </c>
      <c r="H103" s="16">
        <v>5</v>
      </c>
      <c r="I103" s="16">
        <v>43</v>
      </c>
      <c r="J103" s="16">
        <v>32</v>
      </c>
      <c r="K103" s="16">
        <f>I103-J103</f>
        <v>11</v>
      </c>
      <c r="L103" s="18">
        <f t="shared" si="52"/>
        <v>1.34375</v>
      </c>
      <c r="M103" s="7">
        <f t="shared" ref="M103:M106" si="78">D103/E103*1000</f>
        <v>1583.3333333333333</v>
      </c>
      <c r="N103" s="30">
        <v>200</v>
      </c>
      <c r="O103" s="30">
        <v>0</v>
      </c>
      <c r="P103" s="29">
        <f>M103+N103+O103</f>
        <v>1783.3333333333333</v>
      </c>
    </row>
    <row r="104" spans="1:16" ht="15.75">
      <c r="A104" s="35"/>
      <c r="B104" s="35"/>
      <c r="C104" s="11" t="s">
        <v>19</v>
      </c>
      <c r="D104" s="16">
        <v>12</v>
      </c>
      <c r="E104" s="16">
        <v>10</v>
      </c>
      <c r="F104" s="16">
        <v>4</v>
      </c>
      <c r="G104" s="16">
        <v>0</v>
      </c>
      <c r="H104" s="16">
        <v>6</v>
      </c>
      <c r="I104" s="16">
        <v>22</v>
      </c>
      <c r="J104" s="16">
        <v>35</v>
      </c>
      <c r="K104" s="16">
        <v>-13</v>
      </c>
      <c r="L104" s="19">
        <f t="shared" ref="L104" si="79">I104/J104</f>
        <v>0.62857142857142856</v>
      </c>
      <c r="M104" s="19">
        <f t="shared" si="78"/>
        <v>1200</v>
      </c>
      <c r="N104" s="30">
        <v>0</v>
      </c>
      <c r="O104" s="30">
        <v>0</v>
      </c>
      <c r="P104" s="29">
        <f>M104+N104+O104</f>
        <v>1200</v>
      </c>
    </row>
    <row r="105" spans="1:16" ht="15.75">
      <c r="A105" s="35"/>
      <c r="B105" s="35"/>
      <c r="C105" s="11" t="s">
        <v>20</v>
      </c>
      <c r="D105" s="16">
        <v>8</v>
      </c>
      <c r="E105" s="16">
        <v>11</v>
      </c>
      <c r="F105" s="16">
        <v>2</v>
      </c>
      <c r="G105" s="16">
        <v>2</v>
      </c>
      <c r="H105" s="16">
        <v>7</v>
      </c>
      <c r="I105" s="16">
        <v>21</v>
      </c>
      <c r="J105" s="16">
        <v>40</v>
      </c>
      <c r="K105" s="16">
        <f>I105-J105</f>
        <v>-19</v>
      </c>
      <c r="L105" s="18">
        <f>I105/J105</f>
        <v>0.52500000000000002</v>
      </c>
      <c r="M105" s="18">
        <f t="shared" si="78"/>
        <v>727.27272727272725</v>
      </c>
      <c r="N105" s="30">
        <v>50</v>
      </c>
      <c r="O105" s="30">
        <v>0</v>
      </c>
      <c r="P105" s="29">
        <f>M105+N105+O105</f>
        <v>777.27272727272725</v>
      </c>
    </row>
    <row r="106" spans="1:16" ht="15.75">
      <c r="A106" s="35"/>
      <c r="B106" s="35"/>
      <c r="C106" s="11" t="s">
        <v>21</v>
      </c>
      <c r="D106" s="16">
        <v>5</v>
      </c>
      <c r="E106" s="16">
        <v>10</v>
      </c>
      <c r="F106" s="16">
        <v>1</v>
      </c>
      <c r="G106" s="16">
        <v>2</v>
      </c>
      <c r="H106" s="16">
        <v>7</v>
      </c>
      <c r="I106" s="16">
        <v>17</v>
      </c>
      <c r="J106" s="16">
        <v>45</v>
      </c>
      <c r="K106" s="16">
        <v>-28</v>
      </c>
      <c r="L106" s="18">
        <f t="shared" ref="L106" si="80">I106/J106</f>
        <v>0.37777777777777777</v>
      </c>
      <c r="M106" s="18">
        <f t="shared" si="78"/>
        <v>500</v>
      </c>
      <c r="N106" s="30">
        <v>0</v>
      </c>
      <c r="O106" s="30">
        <v>0</v>
      </c>
      <c r="P106" s="29">
        <f>M106+N106+O106</f>
        <v>500</v>
      </c>
    </row>
    <row r="107" spans="1:16" ht="18.75">
      <c r="A107" s="35"/>
      <c r="B107" s="43"/>
      <c r="C107" s="48" t="s">
        <v>16</v>
      </c>
      <c r="D107" s="48">
        <f>SUM(D103:D106)</f>
        <v>44</v>
      </c>
      <c r="E107" s="48">
        <f t="shared" ref="E107:K107" si="81">SUM(E103:E106)</f>
        <v>43</v>
      </c>
      <c r="F107" s="48">
        <f t="shared" si="81"/>
        <v>13</v>
      </c>
      <c r="G107" s="48">
        <f t="shared" si="81"/>
        <v>5</v>
      </c>
      <c r="H107" s="48">
        <f t="shared" si="81"/>
        <v>25</v>
      </c>
      <c r="I107" s="48">
        <f t="shared" si="81"/>
        <v>103</v>
      </c>
      <c r="J107" s="48">
        <f t="shared" si="81"/>
        <v>152</v>
      </c>
      <c r="K107" s="48">
        <f t="shared" si="81"/>
        <v>-49</v>
      </c>
      <c r="L107" s="49">
        <f t="shared" ref="L107" si="82">I107/J107</f>
        <v>0.67763157894736847</v>
      </c>
      <c r="M107" s="49">
        <f>D107/E107*1000</f>
        <v>1023.2558139534884</v>
      </c>
      <c r="N107" s="48">
        <f>SUM(N103:N106)</f>
        <v>250</v>
      </c>
      <c r="O107" s="48">
        <f>SUM(O103:O106)</f>
        <v>0</v>
      </c>
      <c r="P107" s="51">
        <f t="shared" si="54"/>
        <v>1273.2558139534885</v>
      </c>
    </row>
    <row r="108" spans="1:16" ht="15.75">
      <c r="A108" s="35" t="s">
        <v>41</v>
      </c>
      <c r="B108" s="35" t="s">
        <v>91</v>
      </c>
      <c r="C108" s="11" t="s">
        <v>18</v>
      </c>
      <c r="D108" s="16">
        <v>9</v>
      </c>
      <c r="E108" s="16">
        <v>10</v>
      </c>
      <c r="F108" s="16">
        <v>3</v>
      </c>
      <c r="G108" s="16">
        <v>0</v>
      </c>
      <c r="H108" s="16">
        <v>7</v>
      </c>
      <c r="I108" s="16">
        <v>30</v>
      </c>
      <c r="J108" s="16">
        <v>43</v>
      </c>
      <c r="K108" s="16">
        <v>-13</v>
      </c>
      <c r="L108" s="18">
        <v>0.7</v>
      </c>
      <c r="M108" s="7">
        <f t="shared" ref="M108:M111" si="83">D108/E108*1000</f>
        <v>900</v>
      </c>
      <c r="N108" s="30">
        <v>0</v>
      </c>
      <c r="O108" s="30">
        <v>0</v>
      </c>
      <c r="P108" s="29">
        <f>M108+N108+O108</f>
        <v>900</v>
      </c>
    </row>
    <row r="109" spans="1:16" ht="15.75">
      <c r="A109" s="35"/>
      <c r="B109" s="35"/>
      <c r="C109" s="11" t="s">
        <v>19</v>
      </c>
      <c r="D109" s="4">
        <v>19</v>
      </c>
      <c r="E109" s="4">
        <v>12</v>
      </c>
      <c r="F109" s="4">
        <v>6</v>
      </c>
      <c r="G109" s="4">
        <v>1</v>
      </c>
      <c r="H109" s="4">
        <v>5</v>
      </c>
      <c r="I109" s="4">
        <v>47</v>
      </c>
      <c r="J109" s="4">
        <v>47</v>
      </c>
      <c r="K109" s="4">
        <f t="shared" ref="K109" si="84">I109-J109</f>
        <v>0</v>
      </c>
      <c r="L109" s="12">
        <f t="shared" ref="L109:L111" si="85">I109/J109</f>
        <v>1</v>
      </c>
      <c r="M109" s="19">
        <f t="shared" si="83"/>
        <v>1583.3333333333333</v>
      </c>
      <c r="N109" s="31">
        <v>150</v>
      </c>
      <c r="O109" s="30">
        <v>60</v>
      </c>
      <c r="P109" s="29">
        <f>M109+N109+O109</f>
        <v>1793.3333333333333</v>
      </c>
    </row>
    <row r="110" spans="1:16" ht="15.75">
      <c r="A110" s="35"/>
      <c r="B110" s="35"/>
      <c r="C110" s="11" t="s">
        <v>20</v>
      </c>
      <c r="D110" s="16">
        <v>4</v>
      </c>
      <c r="E110" s="16">
        <v>10</v>
      </c>
      <c r="F110" s="16">
        <v>1</v>
      </c>
      <c r="G110" s="16">
        <v>1</v>
      </c>
      <c r="H110" s="16">
        <v>7</v>
      </c>
      <c r="I110" s="16">
        <v>30</v>
      </c>
      <c r="J110" s="16">
        <v>67</v>
      </c>
      <c r="K110" s="16">
        <v>-36</v>
      </c>
      <c r="L110" s="18">
        <f t="shared" si="85"/>
        <v>0.44776119402985076</v>
      </c>
      <c r="M110" s="18">
        <f t="shared" si="83"/>
        <v>400</v>
      </c>
      <c r="N110" s="30">
        <v>0</v>
      </c>
      <c r="O110" s="30">
        <v>0</v>
      </c>
      <c r="P110" s="29">
        <f>M110+N110+O110</f>
        <v>400</v>
      </c>
    </row>
    <row r="111" spans="1:16" ht="15.75">
      <c r="A111" s="35"/>
      <c r="B111" s="35"/>
      <c r="C111" s="11" t="s">
        <v>21</v>
      </c>
      <c r="D111" s="16">
        <v>4</v>
      </c>
      <c r="E111" s="16">
        <v>10</v>
      </c>
      <c r="F111" s="16">
        <v>1</v>
      </c>
      <c r="G111" s="16">
        <v>1</v>
      </c>
      <c r="H111" s="16">
        <v>7</v>
      </c>
      <c r="I111" s="16">
        <v>23</v>
      </c>
      <c r="J111" s="16">
        <v>41</v>
      </c>
      <c r="K111" s="16">
        <v>-17</v>
      </c>
      <c r="L111" s="18">
        <f t="shared" si="85"/>
        <v>0.56097560975609762</v>
      </c>
      <c r="M111" s="18">
        <f t="shared" si="83"/>
        <v>400</v>
      </c>
      <c r="N111" s="30">
        <v>0</v>
      </c>
      <c r="O111" s="30">
        <v>0</v>
      </c>
      <c r="P111" s="29">
        <f>M111+N111+O111</f>
        <v>400</v>
      </c>
    </row>
    <row r="112" spans="1:16" ht="18.75">
      <c r="A112" s="35"/>
      <c r="B112" s="35"/>
      <c r="C112" s="48" t="s">
        <v>16</v>
      </c>
      <c r="D112" s="48">
        <f>SUM(D108:D111)</f>
        <v>36</v>
      </c>
      <c r="E112" s="48">
        <f t="shared" ref="E112:K112" si="86">SUM(E108:E111)</f>
        <v>42</v>
      </c>
      <c r="F112" s="48">
        <f t="shared" si="86"/>
        <v>11</v>
      </c>
      <c r="G112" s="48">
        <f t="shared" si="86"/>
        <v>3</v>
      </c>
      <c r="H112" s="48">
        <f t="shared" si="86"/>
        <v>26</v>
      </c>
      <c r="I112" s="48">
        <f t="shared" si="86"/>
        <v>130</v>
      </c>
      <c r="J112" s="48">
        <f t="shared" si="86"/>
        <v>198</v>
      </c>
      <c r="K112" s="48">
        <f t="shared" si="86"/>
        <v>-66</v>
      </c>
      <c r="L112" s="49">
        <f>I112/J112</f>
        <v>0.65656565656565657</v>
      </c>
      <c r="M112" s="49">
        <f>D112/E112*1000</f>
        <v>857.14285714285711</v>
      </c>
      <c r="N112" s="48">
        <f>SUM(N108:N111)</f>
        <v>150</v>
      </c>
      <c r="O112" s="48">
        <f>SUM(O108:O111)</f>
        <v>60</v>
      </c>
      <c r="P112" s="51">
        <f>M112+N112+O112</f>
        <v>1067.1428571428571</v>
      </c>
    </row>
    <row r="113" spans="1:16" ht="17.25" customHeight="1">
      <c r="A113" s="37"/>
      <c r="B113" s="38"/>
      <c r="C113" s="27" t="s">
        <v>17</v>
      </c>
      <c r="D113" s="27" t="s">
        <v>1</v>
      </c>
      <c r="E113" s="27" t="s">
        <v>2</v>
      </c>
      <c r="F113" s="27" t="s">
        <v>3</v>
      </c>
      <c r="G113" s="27" t="s">
        <v>4</v>
      </c>
      <c r="H113" s="27" t="s">
        <v>5</v>
      </c>
      <c r="I113" s="27" t="s">
        <v>6</v>
      </c>
      <c r="J113" s="27" t="s">
        <v>7</v>
      </c>
      <c r="K113" s="27" t="s">
        <v>8</v>
      </c>
      <c r="L113" s="27" t="s">
        <v>9</v>
      </c>
      <c r="M113" s="27" t="s">
        <v>10</v>
      </c>
      <c r="N113" s="28" t="s">
        <v>11</v>
      </c>
      <c r="O113" s="28" t="s">
        <v>12</v>
      </c>
      <c r="P113" s="28" t="s">
        <v>16</v>
      </c>
    </row>
    <row r="114" spans="1:16" ht="15.75" customHeight="1">
      <c r="A114" s="39" t="s">
        <v>42</v>
      </c>
      <c r="B114" s="40" t="s">
        <v>89</v>
      </c>
      <c r="C114" s="13" t="s">
        <v>18</v>
      </c>
      <c r="D114" s="16">
        <v>11</v>
      </c>
      <c r="E114" s="16">
        <v>10</v>
      </c>
      <c r="F114" s="16">
        <v>3</v>
      </c>
      <c r="G114" s="16">
        <v>2</v>
      </c>
      <c r="H114" s="16">
        <v>5</v>
      </c>
      <c r="I114" s="16">
        <v>43</v>
      </c>
      <c r="J114" s="16">
        <v>45</v>
      </c>
      <c r="K114" s="16">
        <v>-2</v>
      </c>
      <c r="L114" s="18">
        <v>0.96</v>
      </c>
      <c r="M114" s="7">
        <f t="shared" ref="M114:M117" si="87">D114/E114*1000</f>
        <v>1100</v>
      </c>
      <c r="N114" s="30">
        <v>0</v>
      </c>
      <c r="O114" s="30">
        <v>0</v>
      </c>
      <c r="P114" s="29">
        <f>M114+N114+O114</f>
        <v>1100</v>
      </c>
    </row>
    <row r="115" spans="1:16" ht="15.75" customHeight="1">
      <c r="A115" s="39"/>
      <c r="B115" s="41"/>
      <c r="C115" s="13" t="s">
        <v>19</v>
      </c>
      <c r="D115" s="16">
        <v>4</v>
      </c>
      <c r="E115" s="16">
        <v>10</v>
      </c>
      <c r="F115" s="16">
        <v>1</v>
      </c>
      <c r="G115" s="16">
        <v>1</v>
      </c>
      <c r="H115" s="16">
        <v>8</v>
      </c>
      <c r="I115" s="16">
        <v>14</v>
      </c>
      <c r="J115" s="16">
        <v>78</v>
      </c>
      <c r="K115" s="16">
        <v>-64</v>
      </c>
      <c r="L115" s="19">
        <f t="shared" ref="L115:L117" si="88">I115/J115</f>
        <v>0.17948717948717949</v>
      </c>
      <c r="M115" s="19">
        <f t="shared" si="87"/>
        <v>400</v>
      </c>
      <c r="N115" s="30">
        <v>0</v>
      </c>
      <c r="O115" s="30">
        <v>0</v>
      </c>
      <c r="P115" s="29">
        <f>M115+N115+O115</f>
        <v>400</v>
      </c>
    </row>
    <row r="116" spans="1:16" ht="15.75" customHeight="1">
      <c r="A116" s="39"/>
      <c r="B116" s="41"/>
      <c r="C116" s="13" t="s">
        <v>20</v>
      </c>
      <c r="D116" s="16">
        <v>0</v>
      </c>
      <c r="E116" s="16">
        <v>10</v>
      </c>
      <c r="F116" s="16">
        <v>0</v>
      </c>
      <c r="G116" s="16">
        <v>0</v>
      </c>
      <c r="H116" s="16">
        <v>10</v>
      </c>
      <c r="I116" s="16">
        <v>14</v>
      </c>
      <c r="J116" s="16">
        <v>84</v>
      </c>
      <c r="K116" s="16">
        <v>-70</v>
      </c>
      <c r="L116" s="18">
        <f t="shared" si="88"/>
        <v>0.16666666666666666</v>
      </c>
      <c r="M116" s="18">
        <f t="shared" si="87"/>
        <v>0</v>
      </c>
      <c r="N116" s="30">
        <v>0</v>
      </c>
      <c r="O116" s="30">
        <v>0</v>
      </c>
      <c r="P116" s="29">
        <f>M116+N116+O116</f>
        <v>0</v>
      </c>
    </row>
    <row r="117" spans="1:16" ht="15.75" customHeight="1">
      <c r="A117" s="39"/>
      <c r="B117" s="41"/>
      <c r="C117" s="13" t="s">
        <v>21</v>
      </c>
      <c r="D117" s="16">
        <v>5</v>
      </c>
      <c r="E117" s="16">
        <v>10</v>
      </c>
      <c r="F117" s="16">
        <v>1</v>
      </c>
      <c r="G117" s="16">
        <v>2</v>
      </c>
      <c r="H117" s="16">
        <v>7</v>
      </c>
      <c r="I117" s="16">
        <v>13</v>
      </c>
      <c r="J117" s="16">
        <v>27</v>
      </c>
      <c r="K117" s="16">
        <v>-14</v>
      </c>
      <c r="L117" s="18">
        <f t="shared" si="88"/>
        <v>0.48148148148148145</v>
      </c>
      <c r="M117" s="18">
        <f t="shared" si="87"/>
        <v>500</v>
      </c>
      <c r="N117" s="30">
        <v>0</v>
      </c>
      <c r="O117" s="30">
        <v>0</v>
      </c>
      <c r="P117" s="29">
        <f>M117+N117+O117</f>
        <v>500</v>
      </c>
    </row>
    <row r="118" spans="1:16" ht="15.75" customHeight="1">
      <c r="A118" s="39"/>
      <c r="B118" s="42"/>
      <c r="C118" s="50" t="s">
        <v>16</v>
      </c>
      <c r="D118" s="48">
        <f>SUM(D114:D117)</f>
        <v>20</v>
      </c>
      <c r="E118" s="48">
        <f t="shared" ref="E118:K118" si="89">SUM(E114:E117)</f>
        <v>40</v>
      </c>
      <c r="F118" s="48">
        <f t="shared" si="89"/>
        <v>5</v>
      </c>
      <c r="G118" s="48">
        <f t="shared" si="89"/>
        <v>5</v>
      </c>
      <c r="H118" s="48">
        <f t="shared" si="89"/>
        <v>30</v>
      </c>
      <c r="I118" s="48">
        <f t="shared" si="89"/>
        <v>84</v>
      </c>
      <c r="J118" s="48">
        <f t="shared" si="89"/>
        <v>234</v>
      </c>
      <c r="K118" s="48">
        <f t="shared" si="89"/>
        <v>-150</v>
      </c>
      <c r="L118" s="49">
        <f>I118/J118</f>
        <v>0.35897435897435898</v>
      </c>
      <c r="M118" s="49">
        <f t="shared" ref="M118" si="90">D118/E118*1000</f>
        <v>500</v>
      </c>
      <c r="N118" s="48">
        <f>SUM(N114:N117)</f>
        <v>0</v>
      </c>
      <c r="O118" s="48">
        <f>SUM(O114:O117)</f>
        <v>0</v>
      </c>
      <c r="P118" s="51">
        <f t="shared" ref="P118" si="91">M118+N118+O118</f>
        <v>500</v>
      </c>
    </row>
    <row r="119" spans="1:16" ht="15.75" customHeight="1">
      <c r="A119" s="35" t="s">
        <v>43</v>
      </c>
      <c r="B119" s="40" t="s">
        <v>71</v>
      </c>
      <c r="C119" s="11" t="s">
        <v>18</v>
      </c>
      <c r="D119" s="16">
        <v>3</v>
      </c>
      <c r="E119" s="16">
        <v>10</v>
      </c>
      <c r="F119" s="16">
        <v>1</v>
      </c>
      <c r="G119" s="16">
        <v>0</v>
      </c>
      <c r="H119" s="16">
        <v>9</v>
      </c>
      <c r="I119" s="16">
        <v>17</v>
      </c>
      <c r="J119" s="16">
        <v>78</v>
      </c>
      <c r="K119" s="16">
        <v>-60</v>
      </c>
      <c r="L119" s="18">
        <v>0.22</v>
      </c>
      <c r="M119" s="7">
        <f t="shared" ref="M119:M122" si="92">D119/E119*1000</f>
        <v>300</v>
      </c>
      <c r="N119" s="30">
        <v>0</v>
      </c>
      <c r="O119" s="30">
        <v>0</v>
      </c>
      <c r="P119" s="29">
        <f>M119+N119+O119</f>
        <v>300</v>
      </c>
    </row>
    <row r="120" spans="1:16" ht="15.75" customHeight="1">
      <c r="A120" s="35"/>
      <c r="B120" s="41"/>
      <c r="C120" s="11" t="s">
        <v>19</v>
      </c>
      <c r="D120" s="16">
        <v>0</v>
      </c>
      <c r="E120" s="16">
        <v>10</v>
      </c>
      <c r="F120" s="16">
        <v>0</v>
      </c>
      <c r="G120" s="16">
        <v>0</v>
      </c>
      <c r="H120" s="16">
        <v>10</v>
      </c>
      <c r="I120" s="16">
        <v>8</v>
      </c>
      <c r="J120" s="16">
        <v>54</v>
      </c>
      <c r="K120" s="16">
        <v>-45</v>
      </c>
      <c r="L120" s="19">
        <f t="shared" ref="L120:L121" si="93">I120/J120</f>
        <v>0.14814814814814814</v>
      </c>
      <c r="M120" s="19">
        <f t="shared" si="92"/>
        <v>0</v>
      </c>
      <c r="N120" s="30">
        <v>0</v>
      </c>
      <c r="O120" s="30">
        <v>0</v>
      </c>
      <c r="P120" s="29">
        <f>M120+N120+O120</f>
        <v>0</v>
      </c>
    </row>
    <row r="121" spans="1:16" ht="15.75" customHeight="1">
      <c r="A121" s="35"/>
      <c r="B121" s="41"/>
      <c r="C121" s="11" t="s">
        <v>20</v>
      </c>
      <c r="D121" s="16">
        <v>7</v>
      </c>
      <c r="E121" s="16">
        <v>10</v>
      </c>
      <c r="F121" s="16">
        <v>2</v>
      </c>
      <c r="G121" s="16">
        <v>1</v>
      </c>
      <c r="H121" s="16">
        <v>6</v>
      </c>
      <c r="I121" s="16">
        <v>24</v>
      </c>
      <c r="J121" s="16">
        <v>30</v>
      </c>
      <c r="K121" s="16">
        <v>-5</v>
      </c>
      <c r="L121" s="18">
        <f t="shared" si="93"/>
        <v>0.8</v>
      </c>
      <c r="M121" s="18">
        <f t="shared" si="92"/>
        <v>700</v>
      </c>
      <c r="N121" s="30">
        <v>0</v>
      </c>
      <c r="O121" s="30">
        <v>0</v>
      </c>
      <c r="P121" s="29">
        <f>M121+N121+O121</f>
        <v>700</v>
      </c>
    </row>
    <row r="122" spans="1:16" ht="15.75" customHeight="1">
      <c r="A122" s="35"/>
      <c r="B122" s="41"/>
      <c r="C122" s="11" t="s">
        <v>21</v>
      </c>
      <c r="D122" s="16">
        <v>3</v>
      </c>
      <c r="E122" s="16">
        <v>10</v>
      </c>
      <c r="F122" s="16">
        <v>2</v>
      </c>
      <c r="G122" s="16">
        <v>0</v>
      </c>
      <c r="H122" s="16">
        <v>8</v>
      </c>
      <c r="I122" s="16">
        <v>15</v>
      </c>
      <c r="J122" s="16">
        <v>36</v>
      </c>
      <c r="K122" s="16">
        <v>-20</v>
      </c>
      <c r="L122" s="18">
        <f>I122/J122</f>
        <v>0.41666666666666669</v>
      </c>
      <c r="M122" s="18">
        <f t="shared" si="92"/>
        <v>300</v>
      </c>
      <c r="N122" s="30">
        <v>0</v>
      </c>
      <c r="O122" s="30">
        <v>0</v>
      </c>
      <c r="P122" s="29">
        <f>M122+N122+O122</f>
        <v>300</v>
      </c>
    </row>
    <row r="123" spans="1:16" ht="15.75" customHeight="1">
      <c r="A123" s="35"/>
      <c r="B123" s="42"/>
      <c r="C123" s="48" t="s">
        <v>16</v>
      </c>
      <c r="D123" s="48">
        <f>SUM(D119:D122)</f>
        <v>13</v>
      </c>
      <c r="E123" s="48">
        <f t="shared" ref="E123:K123" si="94">SUM(E119:E122)</f>
        <v>40</v>
      </c>
      <c r="F123" s="48">
        <f t="shared" si="94"/>
        <v>5</v>
      </c>
      <c r="G123" s="48">
        <f t="shared" si="94"/>
        <v>1</v>
      </c>
      <c r="H123" s="48">
        <f t="shared" si="94"/>
        <v>33</v>
      </c>
      <c r="I123" s="48">
        <f t="shared" si="94"/>
        <v>64</v>
      </c>
      <c r="J123" s="48">
        <f t="shared" si="94"/>
        <v>198</v>
      </c>
      <c r="K123" s="48">
        <f t="shared" si="94"/>
        <v>-130</v>
      </c>
      <c r="L123" s="49">
        <f>I123/J123</f>
        <v>0.32323232323232326</v>
      </c>
      <c r="M123" s="49">
        <f>D123/E123*1000</f>
        <v>325</v>
      </c>
      <c r="N123" s="48">
        <f>SUM(N119:N122)</f>
        <v>0</v>
      </c>
      <c r="O123" s="48">
        <f>SUM(O119:O122)</f>
        <v>0</v>
      </c>
      <c r="P123" s="49">
        <f t="shared" ref="P123" si="95">M123+N123+O123</f>
        <v>325</v>
      </c>
    </row>
    <row r="126" spans="1:16">
      <c r="L126" s="34" t="s">
        <v>94</v>
      </c>
      <c r="M126" s="34"/>
      <c r="N126" s="34"/>
      <c r="O126" s="34"/>
      <c r="P126" s="34"/>
    </row>
    <row r="128" spans="1:16">
      <c r="L128" s="34" t="s">
        <v>44</v>
      </c>
      <c r="M128" s="34"/>
      <c r="N128" s="34"/>
      <c r="O128" s="34"/>
      <c r="P128" s="34"/>
    </row>
    <row r="129" spans="12:16">
      <c r="L129" s="34" t="s">
        <v>45</v>
      </c>
      <c r="M129" s="34"/>
      <c r="N129" s="34"/>
      <c r="O129" s="34"/>
      <c r="P129" s="34"/>
    </row>
  </sheetData>
  <mergeCells count="53">
    <mergeCell ref="A8:B8"/>
    <mergeCell ref="B24:B28"/>
    <mergeCell ref="A24:A28"/>
    <mergeCell ref="A30:A34"/>
    <mergeCell ref="B30:B34"/>
    <mergeCell ref="B19:B23"/>
    <mergeCell ref="A19:A23"/>
    <mergeCell ref="B66:B70"/>
    <mergeCell ref="A66:A70"/>
    <mergeCell ref="A29:B29"/>
    <mergeCell ref="A9:A13"/>
    <mergeCell ref="B9:B13"/>
    <mergeCell ref="A50:B50"/>
    <mergeCell ref="B82:B86"/>
    <mergeCell ref="A92:B92"/>
    <mergeCell ref="A61:A65"/>
    <mergeCell ref="B61:B65"/>
    <mergeCell ref="A35:A39"/>
    <mergeCell ref="B35:B39"/>
    <mergeCell ref="A103:A107"/>
    <mergeCell ref="B103:B107"/>
    <mergeCell ref="A14:A18"/>
    <mergeCell ref="A71:B71"/>
    <mergeCell ref="A40:A44"/>
    <mergeCell ref="B40:B44"/>
    <mergeCell ref="A77:A81"/>
    <mergeCell ref="B77:B81"/>
    <mergeCell ref="B14:B18"/>
    <mergeCell ref="A119:A123"/>
    <mergeCell ref="A114:A118"/>
    <mergeCell ref="A108:A112"/>
    <mergeCell ref="B114:B118"/>
    <mergeCell ref="B119:B123"/>
    <mergeCell ref="A98:A102"/>
    <mergeCell ref="B98:B102"/>
    <mergeCell ref="A45:A49"/>
    <mergeCell ref="B45:B49"/>
    <mergeCell ref="L128:P128"/>
    <mergeCell ref="L129:P129"/>
    <mergeCell ref="A51:A55"/>
    <mergeCell ref="B51:B55"/>
    <mergeCell ref="B108:B112"/>
    <mergeCell ref="A93:A97"/>
    <mergeCell ref="B93:B97"/>
    <mergeCell ref="A72:A76"/>
    <mergeCell ref="B72:B76"/>
    <mergeCell ref="A56:A60"/>
    <mergeCell ref="B56:B60"/>
    <mergeCell ref="A87:A91"/>
    <mergeCell ref="B87:B91"/>
    <mergeCell ref="A82:A86"/>
    <mergeCell ref="L126:P126"/>
    <mergeCell ref="A113:B113"/>
  </mergeCells>
  <pageMargins left="0.25" right="0.25" top="0.34" bottom="0.34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Rank Categ</vt:lpstr>
      <vt:lpstr>RANK GERAL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MGM</dc:creator>
  <cp:lastModifiedBy>Marcia</cp:lastModifiedBy>
  <cp:lastPrinted>2018-07-14T22:28:42Z</cp:lastPrinted>
  <dcterms:created xsi:type="dcterms:W3CDTF">2018-07-02T21:40:29Z</dcterms:created>
  <dcterms:modified xsi:type="dcterms:W3CDTF">2018-07-14T22:29:55Z</dcterms:modified>
</cp:coreProperties>
</file>